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3_Közegészségügyi Laboratóriumi Főosztály\09_vizo\O_meghajto_ujragondolva\Tájékoztatók, kiadványok, formanyomtatványok\Állásfoglalások honlapra\Ivóvíz témájú egyéb állásfoglalások\"/>
    </mc:Choice>
  </mc:AlternateContent>
  <bookViews>
    <workbookView xWindow="240" yWindow="90" windowWidth="18195" windowHeight="9975"/>
  </bookViews>
  <sheets>
    <sheet name="95 percentilis" sheetId="1" r:id="rId1"/>
    <sheet name="Átlag+3 x szórás" sheetId="2" r:id="rId2"/>
    <sheet name="IQR" sheetId="3" r:id="rId3"/>
    <sheet name="Diagram" sheetId="4" r:id="rId4"/>
  </sheets>
  <calcPr calcId="162913"/>
</workbook>
</file>

<file path=xl/calcChain.xml><?xml version="1.0" encoding="utf-8"?>
<calcChain xmlns="http://schemas.openxmlformats.org/spreadsheetml/2006/main">
  <c r="G6" i="4" l="1"/>
  <c r="G7" i="3"/>
  <c r="G7" i="2"/>
  <c r="J7" i="1"/>
  <c r="G12" i="3" l="1"/>
  <c r="G11" i="3"/>
  <c r="G10" i="4" l="1"/>
  <c r="G9" i="4"/>
  <c r="G8" i="4"/>
  <c r="G5" i="4" l="1"/>
  <c r="G4" i="4"/>
  <c r="C6" i="4" l="1"/>
  <c r="C49" i="4"/>
  <c r="C65" i="4"/>
  <c r="C17" i="4"/>
  <c r="C81" i="4"/>
  <c r="C33" i="4"/>
  <c r="C77" i="4"/>
  <c r="C61" i="4"/>
  <c r="C45" i="4"/>
  <c r="C29" i="4"/>
  <c r="C13" i="4"/>
  <c r="C89" i="4"/>
  <c r="C73" i="4"/>
  <c r="C57" i="4"/>
  <c r="C41" i="4"/>
  <c r="C25" i="4"/>
  <c r="C9" i="4"/>
  <c r="C85" i="4"/>
  <c r="C69" i="4"/>
  <c r="C53" i="4"/>
  <c r="C37" i="4"/>
  <c r="C21" i="4"/>
  <c r="C5" i="4"/>
  <c r="C88" i="4"/>
  <c r="C84" i="4"/>
  <c r="C80" i="4"/>
  <c r="C76" i="4"/>
  <c r="C72" i="4"/>
  <c r="C68" i="4"/>
  <c r="C64" i="4"/>
  <c r="C60" i="4"/>
  <c r="C56" i="4"/>
  <c r="C52" i="4"/>
  <c r="C48" i="4"/>
  <c r="C44" i="4"/>
  <c r="C40" i="4"/>
  <c r="C36" i="4"/>
  <c r="C32" i="4"/>
  <c r="C28" i="4"/>
  <c r="C24" i="4"/>
  <c r="C20" i="4"/>
  <c r="C16" i="4"/>
  <c r="C12" i="4"/>
  <c r="C8" i="4"/>
  <c r="C4" i="4"/>
  <c r="C3" i="4"/>
  <c r="C87" i="4"/>
  <c r="C83" i="4"/>
  <c r="C79" i="4"/>
  <c r="C75" i="4"/>
  <c r="C71" i="4"/>
  <c r="C67" i="4"/>
  <c r="C63" i="4"/>
  <c r="C59" i="4"/>
  <c r="C55" i="4"/>
  <c r="C51" i="4"/>
  <c r="C47" i="4"/>
  <c r="C43" i="4"/>
  <c r="C39" i="4"/>
  <c r="C35" i="4"/>
  <c r="C31" i="4"/>
  <c r="C27" i="4"/>
  <c r="C23" i="4"/>
  <c r="C19" i="4"/>
  <c r="C15" i="4"/>
  <c r="C11" i="4"/>
  <c r="C7" i="4"/>
  <c r="C90" i="4"/>
  <c r="C86" i="4"/>
  <c r="C82" i="4"/>
  <c r="C78" i="4"/>
  <c r="C74" i="4"/>
  <c r="C70" i="4"/>
  <c r="C66" i="4"/>
  <c r="C62" i="4"/>
  <c r="C58" i="4"/>
  <c r="C54" i="4"/>
  <c r="C50" i="4"/>
  <c r="C46" i="4"/>
  <c r="C42" i="4"/>
  <c r="C38" i="4"/>
  <c r="C34" i="4"/>
  <c r="C30" i="4"/>
  <c r="C26" i="4"/>
  <c r="C22" i="4"/>
  <c r="C18" i="4"/>
  <c r="C14" i="4"/>
  <c r="C10" i="4"/>
  <c r="G13" i="3" l="1"/>
  <c r="G14" i="3" s="1"/>
  <c r="G10" i="3"/>
  <c r="G9" i="3"/>
  <c r="G8" i="3"/>
  <c r="G6" i="3"/>
  <c r="G5" i="3"/>
  <c r="G11" i="2"/>
  <c r="G10" i="2"/>
  <c r="G9" i="2"/>
  <c r="G6" i="2"/>
  <c r="G5" i="2"/>
  <c r="J10" i="1"/>
  <c r="J9" i="1"/>
  <c r="J8" i="1"/>
  <c r="J6" i="1"/>
  <c r="J5" i="1"/>
  <c r="G8" i="2" l="1"/>
  <c r="D7" i="1"/>
  <c r="D8" i="1"/>
  <c r="D9" i="1"/>
  <c r="D10" i="1"/>
  <c r="D11" i="1"/>
  <c r="D12" i="1"/>
  <c r="D89" i="1"/>
  <c r="D90" i="1"/>
  <c r="D91" i="1"/>
  <c r="D92" i="1"/>
  <c r="D93" i="1"/>
  <c r="D94" i="1"/>
  <c r="D95" i="1"/>
  <c r="D96" i="1"/>
  <c r="D97" i="1"/>
  <c r="D98" i="1"/>
  <c r="D13" i="1"/>
  <c r="D14" i="1"/>
  <c r="D15" i="1"/>
  <c r="D80" i="1"/>
  <c r="D81" i="1"/>
  <c r="D82" i="1"/>
  <c r="D83" i="1"/>
  <c r="D84" i="1"/>
  <c r="D85" i="1"/>
  <c r="D86" i="1"/>
  <c r="D87" i="1"/>
  <c r="D88" i="1"/>
  <c r="D6" i="1"/>
  <c r="D16" i="1"/>
  <c r="D17" i="1"/>
  <c r="D18" i="1"/>
  <c r="D19" i="1"/>
  <c r="D20" i="1"/>
  <c r="D21" i="1"/>
  <c r="D22" i="1"/>
  <c r="D23" i="1"/>
  <c r="D24" i="1"/>
  <c r="D5" i="1"/>
  <c r="G7" i="4" l="1"/>
  <c r="D25" i="1"/>
  <c r="D26" i="1"/>
  <c r="D27" i="1"/>
  <c r="D28" i="1"/>
  <c r="D29" i="1"/>
  <c r="D30" i="1"/>
  <c r="D31" i="1"/>
  <c r="D32" i="1"/>
  <c r="D33" i="1"/>
  <c r="D34" i="1"/>
  <c r="D35" i="1"/>
  <c r="D36" i="1"/>
  <c r="D59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6" i="4" l="1"/>
  <c r="D10" i="4"/>
  <c r="D14" i="4"/>
  <c r="D18" i="4"/>
  <c r="D22" i="4"/>
  <c r="D26" i="4"/>
  <c r="D30" i="4"/>
  <c r="D34" i="4"/>
  <c r="D38" i="4"/>
  <c r="D42" i="4"/>
  <c r="D46" i="4"/>
  <c r="D50" i="4"/>
  <c r="D54" i="4"/>
  <c r="D58" i="4"/>
  <c r="D62" i="4"/>
  <c r="D66" i="4"/>
  <c r="D70" i="4"/>
  <c r="D74" i="4"/>
  <c r="D78" i="4"/>
  <c r="D82" i="4"/>
  <c r="D86" i="4"/>
  <c r="D90" i="4"/>
  <c r="D7" i="4"/>
  <c r="D11" i="4"/>
  <c r="D15" i="4"/>
  <c r="D19" i="4"/>
  <c r="D23" i="4"/>
  <c r="D27" i="4"/>
  <c r="D31" i="4"/>
  <c r="D35" i="4"/>
  <c r="D39" i="4"/>
  <c r="D43" i="4"/>
  <c r="D47" i="4"/>
  <c r="D51" i="4"/>
  <c r="D55" i="4"/>
  <c r="D59" i="4"/>
  <c r="D63" i="4"/>
  <c r="D67" i="4"/>
  <c r="D71" i="4"/>
  <c r="D75" i="4"/>
  <c r="D79" i="4"/>
  <c r="D83" i="4"/>
  <c r="D87" i="4"/>
  <c r="D3" i="4"/>
  <c r="D4" i="4"/>
  <c r="D8" i="4"/>
  <c r="D12" i="4"/>
  <c r="D16" i="4"/>
  <c r="D20" i="4"/>
  <c r="D24" i="4"/>
  <c r="D28" i="4"/>
  <c r="D32" i="4"/>
  <c r="D36" i="4"/>
  <c r="D40" i="4"/>
  <c r="D44" i="4"/>
  <c r="D48" i="4"/>
  <c r="D52" i="4"/>
  <c r="D56" i="4"/>
  <c r="D60" i="4"/>
  <c r="D64" i="4"/>
  <c r="D68" i="4"/>
  <c r="D72" i="4"/>
  <c r="D76" i="4"/>
  <c r="D80" i="4"/>
  <c r="D84" i="4"/>
  <c r="D88" i="4"/>
  <c r="D5" i="4"/>
  <c r="D9" i="4"/>
  <c r="D13" i="4"/>
  <c r="D17" i="4"/>
  <c r="D21" i="4"/>
  <c r="D25" i="4"/>
  <c r="D29" i="4"/>
  <c r="D33" i="4"/>
  <c r="D37" i="4"/>
  <c r="D41" i="4"/>
  <c r="D45" i="4"/>
  <c r="D49" i="4"/>
  <c r="D53" i="4"/>
  <c r="D57" i="4"/>
  <c r="D61" i="4"/>
  <c r="D73" i="4"/>
  <c r="D89" i="4"/>
  <c r="D77" i="4"/>
  <c r="D65" i="4"/>
  <c r="D81" i="4"/>
  <c r="D69" i="4"/>
  <c r="D85" i="4"/>
  <c r="G6" i="1"/>
  <c r="G5" i="1"/>
  <c r="G7" i="1" s="1"/>
</calcChain>
</file>

<file path=xl/comments1.xml><?xml version="1.0" encoding="utf-8"?>
<comments xmlns="http://schemas.openxmlformats.org/spreadsheetml/2006/main">
  <authors>
    <author>Izsák Bálint</author>
  </authors>
  <commentList>
    <comment ref="C5" authorId="0" shapeId="0">
      <text>
        <r>
          <rPr>
            <b/>
            <sz val="9"/>
            <color indexed="81"/>
            <rFont val="Tahoma"/>
            <family val="2"/>
            <charset val="238"/>
          </rPr>
          <t>Izsák Bálint:</t>
        </r>
        <r>
          <rPr>
            <sz val="9"/>
            <color indexed="81"/>
            <rFont val="Tahoma"/>
            <family val="2"/>
            <charset val="238"/>
          </rPr>
          <t xml:space="preserve">
példa eredmények</t>
        </r>
      </text>
    </comment>
  </commentList>
</comments>
</file>

<file path=xl/comments2.xml><?xml version="1.0" encoding="utf-8"?>
<comments xmlns="http://schemas.openxmlformats.org/spreadsheetml/2006/main">
  <authors>
    <author>Izsák Bálint</author>
  </authors>
  <commentList>
    <comment ref="C5" authorId="0" shapeId="0">
      <text>
        <r>
          <rPr>
            <b/>
            <sz val="9"/>
            <color indexed="81"/>
            <rFont val="Tahoma"/>
            <family val="2"/>
            <charset val="238"/>
          </rPr>
          <t>Izsák Bálint:</t>
        </r>
        <r>
          <rPr>
            <sz val="9"/>
            <color indexed="81"/>
            <rFont val="Tahoma"/>
            <family val="2"/>
            <charset val="238"/>
          </rPr>
          <t xml:space="preserve">
példa eredmények</t>
        </r>
      </text>
    </comment>
  </commentList>
</comments>
</file>

<file path=xl/comments3.xml><?xml version="1.0" encoding="utf-8"?>
<comments xmlns="http://schemas.openxmlformats.org/spreadsheetml/2006/main">
  <authors>
    <author>Izsák Bálint</author>
  </authors>
  <commentList>
    <comment ref="C2" authorId="0" shapeId="0">
      <text>
        <r>
          <rPr>
            <b/>
            <sz val="9"/>
            <color indexed="81"/>
            <rFont val="Tahoma"/>
            <family val="2"/>
            <charset val="238"/>
          </rPr>
          <t>Izsák Bálint:</t>
        </r>
        <r>
          <rPr>
            <sz val="9"/>
            <color indexed="81"/>
            <rFont val="Tahoma"/>
            <family val="2"/>
            <charset val="238"/>
          </rPr>
          <t xml:space="preserve">
Jelen példában az eredmények átlaga szerepel, de ez változtatható a megfelelő mező változtatásával. (Lehet pl. a medián is.)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  <charset val="238"/>
          </rPr>
          <t>Izsák Bálint:</t>
        </r>
        <r>
          <rPr>
            <sz val="9"/>
            <color indexed="81"/>
            <rFont val="Tahoma"/>
            <family val="2"/>
            <charset val="238"/>
          </rPr>
          <t xml:space="preserve">
Jelen példában az átlag+3*szórás, , de ez változtatható a megfelelő mező változtatásával, ill. képlet alkamazásával (pl. IQR módszerrel történő Beavatkozási küszöbérték meghatározásával.</t>
        </r>
      </text>
    </comment>
    <comment ref="A3" authorId="0" shapeId="0">
      <text>
        <r>
          <rPr>
            <b/>
            <sz val="9"/>
            <color indexed="81"/>
            <rFont val="Tahoma"/>
            <charset val="1"/>
          </rPr>
          <t>Izsák Bálint:</t>
        </r>
        <r>
          <rPr>
            <sz val="9"/>
            <color indexed="81"/>
            <rFont val="Tahoma"/>
            <charset val="1"/>
          </rPr>
          <t xml:space="preserve">
példaként szereplő dátumok</t>
        </r>
      </text>
    </comment>
    <comment ref="B3" authorId="0" shapeId="0">
      <text>
        <r>
          <rPr>
            <b/>
            <sz val="9"/>
            <color indexed="81"/>
            <rFont val="Tahoma"/>
            <charset val="1"/>
          </rPr>
          <t>Izsák Bálint:</t>
        </r>
        <r>
          <rPr>
            <sz val="9"/>
            <color indexed="81"/>
            <rFont val="Tahoma"/>
            <charset val="1"/>
          </rPr>
          <t xml:space="preserve">
példaként szereplő eredmények</t>
        </r>
      </text>
    </comment>
  </commentList>
</comments>
</file>

<file path=xl/sharedStrings.xml><?xml version="1.0" encoding="utf-8"?>
<sst xmlns="http://schemas.openxmlformats.org/spreadsheetml/2006/main" count="143" uniqueCount="64">
  <si>
    <t>Mintavétel dátum</t>
  </si>
  <si>
    <t>Sorszám</t>
  </si>
  <si>
    <t>Medián</t>
  </si>
  <si>
    <t>Paraméter értéke</t>
  </si>
  <si>
    <t>Log10 (Paraméter érték)</t>
  </si>
  <si>
    <t>Log 10 átlag:</t>
  </si>
  <si>
    <t>Log 10 szórás:</t>
  </si>
  <si>
    <t>Átlag</t>
  </si>
  <si>
    <t>Szórás</t>
  </si>
  <si>
    <t>Minimum</t>
  </si>
  <si>
    <t>Maximum</t>
  </si>
  <si>
    <t>Mintaszám</t>
  </si>
  <si>
    <t>95percentilis számolása</t>
  </si>
  <si>
    <t>Eredmények jellemzése</t>
  </si>
  <si>
    <t>Alsó kvartilis Q1</t>
  </si>
  <si>
    <t>Felső kvartilis Q3</t>
  </si>
  <si>
    <t>IQR</t>
  </si>
  <si>
    <t>Minta eredménye</t>
  </si>
  <si>
    <t>Dátum</t>
  </si>
  <si>
    <t>2021.03.22</t>
  </si>
  <si>
    <t>2021.03.29</t>
  </si>
  <si>
    <t>2021.04.13</t>
  </si>
  <si>
    <t>2021.04.28</t>
  </si>
  <si>
    <t>2021.05.10</t>
  </si>
  <si>
    <t>2021.06.14</t>
  </si>
  <si>
    <t>2021.07.27</t>
  </si>
  <si>
    <t>2021.09.13</t>
  </si>
  <si>
    <t>2021.10.05</t>
  </si>
  <si>
    <t>2021.10.11</t>
  </si>
  <si>
    <t>2022.01.10</t>
  </si>
  <si>
    <t>2018.02.12</t>
  </si>
  <si>
    <t>2018.02.26</t>
  </si>
  <si>
    <t>2018.03.12</t>
  </si>
  <si>
    <t>2018.04.03</t>
  </si>
  <si>
    <t>2018.04.16</t>
  </si>
  <si>
    <t>2018.06.20</t>
  </si>
  <si>
    <t>2018.07.25</t>
  </si>
  <si>
    <t>2018.08.27</t>
  </si>
  <si>
    <t>2018.10.08</t>
  </si>
  <si>
    <t>2018.11.26</t>
  </si>
  <si>
    <t>2018.12.17</t>
  </si>
  <si>
    <t>2019.02.18</t>
  </si>
  <si>
    <t>2019.04.01</t>
  </si>
  <si>
    <t>2019.10.08</t>
  </si>
  <si>
    <t>2019.11.26</t>
  </si>
  <si>
    <t>2019.12.16</t>
  </si>
  <si>
    <t>2020.01.08</t>
  </si>
  <si>
    <t>2020.01.15</t>
  </si>
  <si>
    <t>2020.02.10</t>
  </si>
  <si>
    <t>2020.03.09</t>
  </si>
  <si>
    <t>2019.02.11</t>
  </si>
  <si>
    <t>2020.10.12</t>
  </si>
  <si>
    <t>2020.11.09</t>
  </si>
  <si>
    <t>2021.01.18</t>
  </si>
  <si>
    <t>2021.02.08</t>
  </si>
  <si>
    <t>2021.02.17</t>
  </si>
  <si>
    <t>2021.03.03</t>
  </si>
  <si>
    <t>2021.03.08</t>
  </si>
  <si>
    <t>2021.03.01</t>
  </si>
  <si>
    <t>Beavatkozási küszöbérték (felső) (átlag+3*szórás)</t>
  </si>
  <si>
    <t>Beavatkozási küszöbérték</t>
  </si>
  <si>
    <t>95 percentilis (Beavatkozási küszöbérték):</t>
  </si>
  <si>
    <t>Beavatkozási küszöbérték (Q3+1,5*IQR)</t>
  </si>
  <si>
    <t>Ivóvízellátási körzet neve: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</si>
</sst>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9" formatCode="0.000"/>
    <numFmt numFmtId="170" formatCode="0.0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14" fontId="0" fillId="0" borderId="0" xfId="0" applyNumberFormat="1"/>
    <xf numFmtId="0" fontId="1" fillId="0" borderId="0" xfId="0" applyFont="1"/>
    <xf numFmtId="0" fontId="0" fillId="3" borderId="0" xfId="0" applyFill="1"/>
    <xf numFmtId="0" fontId="0" fillId="0" borderId="0" xfId="0" applyFill="1"/>
    <xf numFmtId="0" fontId="1" fillId="0" borderId="1" xfId="0" applyFont="1" applyBorder="1"/>
    <xf numFmtId="0" fontId="0" fillId="0" borderId="1" xfId="0" applyBorder="1"/>
    <xf numFmtId="0" fontId="0" fillId="2" borderId="1" xfId="0" applyFill="1" applyBorder="1"/>
    <xf numFmtId="0" fontId="0" fillId="0" borderId="0" xfId="0" applyAlignment="1">
      <alignment horizontal="center"/>
    </xf>
    <xf numFmtId="0" fontId="1" fillId="0" borderId="1" xfId="0" applyFont="1" applyFill="1" applyBorder="1"/>
    <xf numFmtId="1" fontId="0" fillId="0" borderId="1" xfId="0" applyNumberFormat="1" applyBorder="1"/>
    <xf numFmtId="1" fontId="0" fillId="2" borderId="1" xfId="0" applyNumberFormat="1" applyFill="1" applyBorder="1"/>
    <xf numFmtId="0" fontId="0" fillId="3" borderId="0" xfId="0" applyFill="1" applyAlignment="1">
      <alignment horizontal="center"/>
    </xf>
    <xf numFmtId="0" fontId="1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0" fontId="1" fillId="0" borderId="2" xfId="0" applyFont="1" applyBorder="1"/>
    <xf numFmtId="1" fontId="0" fillId="0" borderId="2" xfId="0" applyNumberFormat="1" applyBorder="1"/>
    <xf numFmtId="0" fontId="1" fillId="0" borderId="0" xfId="0" applyFont="1" applyBorder="1"/>
    <xf numFmtId="1" fontId="0" fillId="0" borderId="0" xfId="0" applyNumberFormat="1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9" fontId="0" fillId="0" borderId="1" xfId="0" applyNumberFormat="1" applyBorder="1"/>
    <xf numFmtId="170" fontId="0" fillId="0" borderId="1" xfId="0" applyNumberFormat="1" applyBorder="1"/>
    <xf numFmtId="169" fontId="0" fillId="2" borderId="1" xfId="0" applyNumberFormat="1" applyFill="1" applyBorder="1"/>
    <xf numFmtId="170" fontId="0" fillId="2" borderId="1" xfId="0" applyNumberFormat="1" applyFill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8756411047723176E-2"/>
          <c:y val="3.3107591852830708E-2"/>
          <c:w val="0.79747949199519164"/>
          <c:h val="0.8437373717513965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Diagram!$B$2</c:f>
              <c:strCache>
                <c:ptCount val="1"/>
                <c:pt idx="0">
                  <c:v>Minta eredménye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Diagram!$A$3:$A$90</c:f>
              <c:strCache>
                <c:ptCount val="88"/>
                <c:pt idx="0">
                  <c:v>2018.02.12</c:v>
                </c:pt>
                <c:pt idx="1">
                  <c:v>2018.02.26</c:v>
                </c:pt>
                <c:pt idx="2">
                  <c:v>2018.03.12</c:v>
                </c:pt>
                <c:pt idx="3">
                  <c:v>2018.04.03</c:v>
                </c:pt>
                <c:pt idx="4">
                  <c:v>2018.04.16</c:v>
                </c:pt>
                <c:pt idx="5">
                  <c:v>2018.06.20</c:v>
                </c:pt>
                <c:pt idx="6">
                  <c:v>2018.07.25</c:v>
                </c:pt>
                <c:pt idx="7">
                  <c:v>2018.08.27</c:v>
                </c:pt>
                <c:pt idx="8">
                  <c:v>2018.10.08</c:v>
                </c:pt>
                <c:pt idx="9">
                  <c:v>2018.11.26</c:v>
                </c:pt>
                <c:pt idx="10">
                  <c:v>2018.12.17</c:v>
                </c:pt>
                <c:pt idx="11">
                  <c:v>2019.02.18</c:v>
                </c:pt>
                <c:pt idx="12">
                  <c:v>2019.04.01</c:v>
                </c:pt>
                <c:pt idx="13">
                  <c:v>2019.04.01</c:v>
                </c:pt>
                <c:pt idx="14">
                  <c:v>2019.10.08</c:v>
                </c:pt>
                <c:pt idx="15">
                  <c:v>2019.11.26</c:v>
                </c:pt>
                <c:pt idx="16">
                  <c:v>2019.12.16</c:v>
                </c:pt>
                <c:pt idx="17">
                  <c:v>2020.01.08</c:v>
                </c:pt>
                <c:pt idx="18">
                  <c:v>2020.01.15</c:v>
                </c:pt>
                <c:pt idx="19">
                  <c:v>2020.02.10</c:v>
                </c:pt>
                <c:pt idx="20">
                  <c:v>2020.03.09</c:v>
                </c:pt>
                <c:pt idx="21">
                  <c:v>2019.02.11</c:v>
                </c:pt>
                <c:pt idx="22">
                  <c:v>2020.10.12</c:v>
                </c:pt>
                <c:pt idx="23">
                  <c:v>2020.11.09</c:v>
                </c:pt>
                <c:pt idx="24">
                  <c:v>2021.01.18</c:v>
                </c:pt>
                <c:pt idx="25">
                  <c:v>2021.01.18</c:v>
                </c:pt>
                <c:pt idx="26">
                  <c:v>2021.01.18</c:v>
                </c:pt>
                <c:pt idx="27">
                  <c:v>2021.02.08</c:v>
                </c:pt>
                <c:pt idx="28">
                  <c:v>2021.02.08</c:v>
                </c:pt>
                <c:pt idx="29">
                  <c:v>2021.02.08</c:v>
                </c:pt>
                <c:pt idx="30">
                  <c:v>2021.02.08</c:v>
                </c:pt>
                <c:pt idx="31">
                  <c:v>2021.02.08</c:v>
                </c:pt>
                <c:pt idx="32">
                  <c:v>2021.02.08</c:v>
                </c:pt>
                <c:pt idx="33">
                  <c:v>2021.02.08</c:v>
                </c:pt>
                <c:pt idx="34">
                  <c:v>2021.02.17</c:v>
                </c:pt>
                <c:pt idx="35">
                  <c:v>2021.02.17</c:v>
                </c:pt>
                <c:pt idx="36">
                  <c:v>2021.02.17</c:v>
                </c:pt>
                <c:pt idx="37">
                  <c:v>2021.02.17</c:v>
                </c:pt>
                <c:pt idx="38">
                  <c:v>2021.02.17</c:v>
                </c:pt>
                <c:pt idx="39">
                  <c:v>2021.02.17</c:v>
                </c:pt>
                <c:pt idx="40">
                  <c:v>2021.02.17</c:v>
                </c:pt>
                <c:pt idx="41">
                  <c:v>2021.03.03</c:v>
                </c:pt>
                <c:pt idx="42">
                  <c:v>2021.03.08</c:v>
                </c:pt>
                <c:pt idx="43">
                  <c:v>2021.03.08</c:v>
                </c:pt>
                <c:pt idx="44">
                  <c:v>2021.03.08</c:v>
                </c:pt>
                <c:pt idx="45">
                  <c:v>2021.03.08</c:v>
                </c:pt>
                <c:pt idx="46">
                  <c:v>2021.03.08</c:v>
                </c:pt>
                <c:pt idx="47">
                  <c:v>2021.03.08</c:v>
                </c:pt>
                <c:pt idx="48">
                  <c:v>2021.03.08</c:v>
                </c:pt>
                <c:pt idx="49">
                  <c:v>2021.03.03</c:v>
                </c:pt>
                <c:pt idx="50">
                  <c:v>2021.03.03</c:v>
                </c:pt>
                <c:pt idx="51">
                  <c:v>2021.03.03</c:v>
                </c:pt>
                <c:pt idx="52">
                  <c:v>2021.03.03</c:v>
                </c:pt>
                <c:pt idx="53">
                  <c:v>2021.03.03</c:v>
                </c:pt>
                <c:pt idx="54">
                  <c:v>2021.03.03</c:v>
                </c:pt>
                <c:pt idx="55">
                  <c:v>2021.03.01</c:v>
                </c:pt>
                <c:pt idx="56">
                  <c:v>2021.03.22</c:v>
                </c:pt>
                <c:pt idx="57">
                  <c:v>2021.03.22</c:v>
                </c:pt>
                <c:pt idx="58">
                  <c:v>2021.03.22</c:v>
                </c:pt>
                <c:pt idx="59">
                  <c:v>2021.03.22</c:v>
                </c:pt>
                <c:pt idx="60">
                  <c:v>2021.03.22</c:v>
                </c:pt>
                <c:pt idx="61">
                  <c:v>2021.03.22</c:v>
                </c:pt>
                <c:pt idx="62">
                  <c:v>2021.03.22</c:v>
                </c:pt>
                <c:pt idx="63">
                  <c:v>2021.03.29</c:v>
                </c:pt>
                <c:pt idx="64">
                  <c:v>2021.03.29</c:v>
                </c:pt>
                <c:pt idx="65">
                  <c:v>2021.03.29</c:v>
                </c:pt>
                <c:pt idx="66">
                  <c:v>2021.03.29</c:v>
                </c:pt>
                <c:pt idx="67">
                  <c:v>2021.03.29</c:v>
                </c:pt>
                <c:pt idx="68">
                  <c:v>2021.03.29</c:v>
                </c:pt>
                <c:pt idx="69">
                  <c:v>2021.03.29</c:v>
                </c:pt>
                <c:pt idx="70">
                  <c:v>2021.04.13</c:v>
                </c:pt>
                <c:pt idx="71">
                  <c:v>2021.04.13</c:v>
                </c:pt>
                <c:pt idx="72">
                  <c:v>2021.04.13</c:v>
                </c:pt>
                <c:pt idx="73">
                  <c:v>2021.04.13</c:v>
                </c:pt>
                <c:pt idx="74">
                  <c:v>2021.04.13</c:v>
                </c:pt>
                <c:pt idx="75">
                  <c:v>2021.04.13</c:v>
                </c:pt>
                <c:pt idx="76">
                  <c:v>2021.04.13</c:v>
                </c:pt>
                <c:pt idx="77">
                  <c:v>2021.04.28</c:v>
                </c:pt>
                <c:pt idx="78">
                  <c:v>2021.04.28</c:v>
                </c:pt>
                <c:pt idx="79">
                  <c:v>2021.04.28</c:v>
                </c:pt>
                <c:pt idx="80">
                  <c:v>2021.05.10</c:v>
                </c:pt>
                <c:pt idx="81">
                  <c:v>2021.05.10</c:v>
                </c:pt>
                <c:pt idx="82">
                  <c:v>2021.06.14</c:v>
                </c:pt>
                <c:pt idx="83">
                  <c:v>2021.07.27</c:v>
                </c:pt>
                <c:pt idx="84">
                  <c:v>2021.09.13</c:v>
                </c:pt>
                <c:pt idx="85">
                  <c:v>2021.10.05</c:v>
                </c:pt>
                <c:pt idx="86">
                  <c:v>2021.10.11</c:v>
                </c:pt>
                <c:pt idx="87">
                  <c:v>2022.01.10</c:v>
                </c:pt>
              </c:strCache>
            </c:strRef>
          </c:xVal>
          <c:yVal>
            <c:numRef>
              <c:f>Diagram!$B$3:$B$90</c:f>
              <c:numCache>
                <c:formatCode>General</c:formatCode>
                <c:ptCount val="88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4</c:v>
                </c:pt>
                <c:pt idx="8">
                  <c:v>4</c:v>
                </c:pt>
                <c:pt idx="9">
                  <c:v>2</c:v>
                </c:pt>
                <c:pt idx="10">
                  <c:v>14</c:v>
                </c:pt>
                <c:pt idx="11">
                  <c:v>11</c:v>
                </c:pt>
                <c:pt idx="12">
                  <c:v>5</c:v>
                </c:pt>
                <c:pt idx="13">
                  <c:v>0</c:v>
                </c:pt>
                <c:pt idx="14">
                  <c:v>19</c:v>
                </c:pt>
                <c:pt idx="15">
                  <c:v>12</c:v>
                </c:pt>
                <c:pt idx="16">
                  <c:v>23</c:v>
                </c:pt>
                <c:pt idx="17">
                  <c:v>15</c:v>
                </c:pt>
                <c:pt idx="18">
                  <c:v>16</c:v>
                </c:pt>
                <c:pt idx="19">
                  <c:v>52</c:v>
                </c:pt>
                <c:pt idx="20">
                  <c:v>0</c:v>
                </c:pt>
                <c:pt idx="21">
                  <c:v>8</c:v>
                </c:pt>
                <c:pt idx="22">
                  <c:v>1</c:v>
                </c:pt>
                <c:pt idx="23">
                  <c:v>1</c:v>
                </c:pt>
                <c:pt idx="24">
                  <c:v>13</c:v>
                </c:pt>
                <c:pt idx="25">
                  <c:v>36</c:v>
                </c:pt>
                <c:pt idx="26">
                  <c:v>100</c:v>
                </c:pt>
                <c:pt idx="27">
                  <c:v>4</c:v>
                </c:pt>
                <c:pt idx="28">
                  <c:v>7</c:v>
                </c:pt>
                <c:pt idx="29">
                  <c:v>24</c:v>
                </c:pt>
                <c:pt idx="30">
                  <c:v>41</c:v>
                </c:pt>
                <c:pt idx="31">
                  <c:v>6</c:v>
                </c:pt>
                <c:pt idx="32">
                  <c:v>4</c:v>
                </c:pt>
                <c:pt idx="33">
                  <c:v>11</c:v>
                </c:pt>
                <c:pt idx="34">
                  <c:v>1</c:v>
                </c:pt>
                <c:pt idx="35">
                  <c:v>3</c:v>
                </c:pt>
                <c:pt idx="36">
                  <c:v>4</c:v>
                </c:pt>
                <c:pt idx="37">
                  <c:v>36</c:v>
                </c:pt>
                <c:pt idx="38">
                  <c:v>19</c:v>
                </c:pt>
                <c:pt idx="39">
                  <c:v>2</c:v>
                </c:pt>
                <c:pt idx="40">
                  <c:v>1</c:v>
                </c:pt>
                <c:pt idx="41">
                  <c:v>2</c:v>
                </c:pt>
                <c:pt idx="42">
                  <c:v>9</c:v>
                </c:pt>
                <c:pt idx="43">
                  <c:v>4</c:v>
                </c:pt>
                <c:pt idx="44">
                  <c:v>4</c:v>
                </c:pt>
                <c:pt idx="45">
                  <c:v>2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6</c:v>
                </c:pt>
                <c:pt idx="50">
                  <c:v>9</c:v>
                </c:pt>
                <c:pt idx="51">
                  <c:v>2</c:v>
                </c:pt>
                <c:pt idx="52">
                  <c:v>4</c:v>
                </c:pt>
                <c:pt idx="53">
                  <c:v>1</c:v>
                </c:pt>
                <c:pt idx="54">
                  <c:v>6</c:v>
                </c:pt>
                <c:pt idx="55">
                  <c:v>13</c:v>
                </c:pt>
                <c:pt idx="56">
                  <c:v>15</c:v>
                </c:pt>
                <c:pt idx="57">
                  <c:v>2</c:v>
                </c:pt>
                <c:pt idx="58">
                  <c:v>13</c:v>
                </c:pt>
                <c:pt idx="59">
                  <c:v>9</c:v>
                </c:pt>
                <c:pt idx="60">
                  <c:v>7</c:v>
                </c:pt>
                <c:pt idx="61">
                  <c:v>8</c:v>
                </c:pt>
                <c:pt idx="62">
                  <c:v>7</c:v>
                </c:pt>
                <c:pt idx="63">
                  <c:v>9</c:v>
                </c:pt>
                <c:pt idx="64">
                  <c:v>10</c:v>
                </c:pt>
                <c:pt idx="65">
                  <c:v>7</c:v>
                </c:pt>
                <c:pt idx="66">
                  <c:v>8</c:v>
                </c:pt>
                <c:pt idx="67">
                  <c:v>10</c:v>
                </c:pt>
                <c:pt idx="68">
                  <c:v>8</c:v>
                </c:pt>
                <c:pt idx="69">
                  <c:v>8</c:v>
                </c:pt>
                <c:pt idx="70">
                  <c:v>0</c:v>
                </c:pt>
                <c:pt idx="71">
                  <c:v>0</c:v>
                </c:pt>
                <c:pt idx="72">
                  <c:v>2</c:v>
                </c:pt>
                <c:pt idx="73">
                  <c:v>3</c:v>
                </c:pt>
                <c:pt idx="74">
                  <c:v>1</c:v>
                </c:pt>
                <c:pt idx="75">
                  <c:v>2</c:v>
                </c:pt>
                <c:pt idx="76">
                  <c:v>0</c:v>
                </c:pt>
                <c:pt idx="77">
                  <c:v>3</c:v>
                </c:pt>
                <c:pt idx="78">
                  <c:v>7</c:v>
                </c:pt>
                <c:pt idx="79">
                  <c:v>10</c:v>
                </c:pt>
                <c:pt idx="80">
                  <c:v>5</c:v>
                </c:pt>
                <c:pt idx="81">
                  <c:v>12</c:v>
                </c:pt>
                <c:pt idx="82">
                  <c:v>25</c:v>
                </c:pt>
                <c:pt idx="83">
                  <c:v>0</c:v>
                </c:pt>
                <c:pt idx="84">
                  <c:v>36</c:v>
                </c:pt>
                <c:pt idx="85">
                  <c:v>71</c:v>
                </c:pt>
                <c:pt idx="86">
                  <c:v>0</c:v>
                </c:pt>
                <c:pt idx="87">
                  <c:v>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A3F-4A80-85DD-B56D302B5545}"/>
            </c:ext>
          </c:extLst>
        </c:ser>
        <c:ser>
          <c:idx val="1"/>
          <c:order val="1"/>
          <c:tx>
            <c:strRef>
              <c:f>Diagram!$C$2</c:f>
              <c:strCache>
                <c:ptCount val="1"/>
                <c:pt idx="0">
                  <c:v>Átlag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Diagram!$A$3:$A$90</c:f>
              <c:strCache>
                <c:ptCount val="88"/>
                <c:pt idx="0">
                  <c:v>2018.02.12</c:v>
                </c:pt>
                <c:pt idx="1">
                  <c:v>2018.02.26</c:v>
                </c:pt>
                <c:pt idx="2">
                  <c:v>2018.03.12</c:v>
                </c:pt>
                <c:pt idx="3">
                  <c:v>2018.04.03</c:v>
                </c:pt>
                <c:pt idx="4">
                  <c:v>2018.04.16</c:v>
                </c:pt>
                <c:pt idx="5">
                  <c:v>2018.06.20</c:v>
                </c:pt>
                <c:pt idx="6">
                  <c:v>2018.07.25</c:v>
                </c:pt>
                <c:pt idx="7">
                  <c:v>2018.08.27</c:v>
                </c:pt>
                <c:pt idx="8">
                  <c:v>2018.10.08</c:v>
                </c:pt>
                <c:pt idx="9">
                  <c:v>2018.11.26</c:v>
                </c:pt>
                <c:pt idx="10">
                  <c:v>2018.12.17</c:v>
                </c:pt>
                <c:pt idx="11">
                  <c:v>2019.02.18</c:v>
                </c:pt>
                <c:pt idx="12">
                  <c:v>2019.04.01</c:v>
                </c:pt>
                <c:pt idx="13">
                  <c:v>2019.04.01</c:v>
                </c:pt>
                <c:pt idx="14">
                  <c:v>2019.10.08</c:v>
                </c:pt>
                <c:pt idx="15">
                  <c:v>2019.11.26</c:v>
                </c:pt>
                <c:pt idx="16">
                  <c:v>2019.12.16</c:v>
                </c:pt>
                <c:pt idx="17">
                  <c:v>2020.01.08</c:v>
                </c:pt>
                <c:pt idx="18">
                  <c:v>2020.01.15</c:v>
                </c:pt>
                <c:pt idx="19">
                  <c:v>2020.02.10</c:v>
                </c:pt>
                <c:pt idx="20">
                  <c:v>2020.03.09</c:v>
                </c:pt>
                <c:pt idx="21">
                  <c:v>2019.02.11</c:v>
                </c:pt>
                <c:pt idx="22">
                  <c:v>2020.10.12</c:v>
                </c:pt>
                <c:pt idx="23">
                  <c:v>2020.11.09</c:v>
                </c:pt>
                <c:pt idx="24">
                  <c:v>2021.01.18</c:v>
                </c:pt>
                <c:pt idx="25">
                  <c:v>2021.01.18</c:v>
                </c:pt>
                <c:pt idx="26">
                  <c:v>2021.01.18</c:v>
                </c:pt>
                <c:pt idx="27">
                  <c:v>2021.02.08</c:v>
                </c:pt>
                <c:pt idx="28">
                  <c:v>2021.02.08</c:v>
                </c:pt>
                <c:pt idx="29">
                  <c:v>2021.02.08</c:v>
                </c:pt>
                <c:pt idx="30">
                  <c:v>2021.02.08</c:v>
                </c:pt>
                <c:pt idx="31">
                  <c:v>2021.02.08</c:v>
                </c:pt>
                <c:pt idx="32">
                  <c:v>2021.02.08</c:v>
                </c:pt>
                <c:pt idx="33">
                  <c:v>2021.02.08</c:v>
                </c:pt>
                <c:pt idx="34">
                  <c:v>2021.02.17</c:v>
                </c:pt>
                <c:pt idx="35">
                  <c:v>2021.02.17</c:v>
                </c:pt>
                <c:pt idx="36">
                  <c:v>2021.02.17</c:v>
                </c:pt>
                <c:pt idx="37">
                  <c:v>2021.02.17</c:v>
                </c:pt>
                <c:pt idx="38">
                  <c:v>2021.02.17</c:v>
                </c:pt>
                <c:pt idx="39">
                  <c:v>2021.02.17</c:v>
                </c:pt>
                <c:pt idx="40">
                  <c:v>2021.02.17</c:v>
                </c:pt>
                <c:pt idx="41">
                  <c:v>2021.03.03</c:v>
                </c:pt>
                <c:pt idx="42">
                  <c:v>2021.03.08</c:v>
                </c:pt>
                <c:pt idx="43">
                  <c:v>2021.03.08</c:v>
                </c:pt>
                <c:pt idx="44">
                  <c:v>2021.03.08</c:v>
                </c:pt>
                <c:pt idx="45">
                  <c:v>2021.03.08</c:v>
                </c:pt>
                <c:pt idx="46">
                  <c:v>2021.03.08</c:v>
                </c:pt>
                <c:pt idx="47">
                  <c:v>2021.03.08</c:v>
                </c:pt>
                <c:pt idx="48">
                  <c:v>2021.03.08</c:v>
                </c:pt>
                <c:pt idx="49">
                  <c:v>2021.03.03</c:v>
                </c:pt>
                <c:pt idx="50">
                  <c:v>2021.03.03</c:v>
                </c:pt>
                <c:pt idx="51">
                  <c:v>2021.03.03</c:v>
                </c:pt>
                <c:pt idx="52">
                  <c:v>2021.03.03</c:v>
                </c:pt>
                <c:pt idx="53">
                  <c:v>2021.03.03</c:v>
                </c:pt>
                <c:pt idx="54">
                  <c:v>2021.03.03</c:v>
                </c:pt>
                <c:pt idx="55">
                  <c:v>2021.03.01</c:v>
                </c:pt>
                <c:pt idx="56">
                  <c:v>2021.03.22</c:v>
                </c:pt>
                <c:pt idx="57">
                  <c:v>2021.03.22</c:v>
                </c:pt>
                <c:pt idx="58">
                  <c:v>2021.03.22</c:v>
                </c:pt>
                <c:pt idx="59">
                  <c:v>2021.03.22</c:v>
                </c:pt>
                <c:pt idx="60">
                  <c:v>2021.03.22</c:v>
                </c:pt>
                <c:pt idx="61">
                  <c:v>2021.03.22</c:v>
                </c:pt>
                <c:pt idx="62">
                  <c:v>2021.03.22</c:v>
                </c:pt>
                <c:pt idx="63">
                  <c:v>2021.03.29</c:v>
                </c:pt>
                <c:pt idx="64">
                  <c:v>2021.03.29</c:v>
                </c:pt>
                <c:pt idx="65">
                  <c:v>2021.03.29</c:v>
                </c:pt>
                <c:pt idx="66">
                  <c:v>2021.03.29</c:v>
                </c:pt>
                <c:pt idx="67">
                  <c:v>2021.03.29</c:v>
                </c:pt>
                <c:pt idx="68">
                  <c:v>2021.03.29</c:v>
                </c:pt>
                <c:pt idx="69">
                  <c:v>2021.03.29</c:v>
                </c:pt>
                <c:pt idx="70">
                  <c:v>2021.04.13</c:v>
                </c:pt>
                <c:pt idx="71">
                  <c:v>2021.04.13</c:v>
                </c:pt>
                <c:pt idx="72">
                  <c:v>2021.04.13</c:v>
                </c:pt>
                <c:pt idx="73">
                  <c:v>2021.04.13</c:v>
                </c:pt>
                <c:pt idx="74">
                  <c:v>2021.04.13</c:v>
                </c:pt>
                <c:pt idx="75">
                  <c:v>2021.04.13</c:v>
                </c:pt>
                <c:pt idx="76">
                  <c:v>2021.04.13</c:v>
                </c:pt>
                <c:pt idx="77">
                  <c:v>2021.04.28</c:v>
                </c:pt>
                <c:pt idx="78">
                  <c:v>2021.04.28</c:v>
                </c:pt>
                <c:pt idx="79">
                  <c:v>2021.04.28</c:v>
                </c:pt>
                <c:pt idx="80">
                  <c:v>2021.05.10</c:v>
                </c:pt>
                <c:pt idx="81">
                  <c:v>2021.05.10</c:v>
                </c:pt>
                <c:pt idx="82">
                  <c:v>2021.06.14</c:v>
                </c:pt>
                <c:pt idx="83">
                  <c:v>2021.07.27</c:v>
                </c:pt>
                <c:pt idx="84">
                  <c:v>2021.09.13</c:v>
                </c:pt>
                <c:pt idx="85">
                  <c:v>2021.10.05</c:v>
                </c:pt>
                <c:pt idx="86">
                  <c:v>2021.10.11</c:v>
                </c:pt>
                <c:pt idx="87">
                  <c:v>2022.01.10</c:v>
                </c:pt>
              </c:strCache>
            </c:strRef>
          </c:xVal>
          <c:yVal>
            <c:numRef>
              <c:f>Diagram!$C$3:$C$90</c:f>
              <c:numCache>
                <c:formatCode>0</c:formatCode>
                <c:ptCount val="88"/>
                <c:pt idx="0">
                  <c:v>10.329545454545455</c:v>
                </c:pt>
                <c:pt idx="1">
                  <c:v>10.329545454545455</c:v>
                </c:pt>
                <c:pt idx="2">
                  <c:v>10.329545454545455</c:v>
                </c:pt>
                <c:pt idx="3">
                  <c:v>10.329545454545455</c:v>
                </c:pt>
                <c:pt idx="4">
                  <c:v>10.329545454545455</c:v>
                </c:pt>
                <c:pt idx="5">
                  <c:v>10.329545454545455</c:v>
                </c:pt>
                <c:pt idx="6">
                  <c:v>10.329545454545455</c:v>
                </c:pt>
                <c:pt idx="7">
                  <c:v>10.329545454545455</c:v>
                </c:pt>
                <c:pt idx="8">
                  <c:v>10.329545454545455</c:v>
                </c:pt>
                <c:pt idx="9">
                  <c:v>10.329545454545455</c:v>
                </c:pt>
                <c:pt idx="10">
                  <c:v>10.329545454545455</c:v>
                </c:pt>
                <c:pt idx="11">
                  <c:v>10.329545454545455</c:v>
                </c:pt>
                <c:pt idx="12">
                  <c:v>10.329545454545455</c:v>
                </c:pt>
                <c:pt idx="13">
                  <c:v>10.329545454545455</c:v>
                </c:pt>
                <c:pt idx="14">
                  <c:v>10.329545454545455</c:v>
                </c:pt>
                <c:pt idx="15">
                  <c:v>10.329545454545455</c:v>
                </c:pt>
                <c:pt idx="16">
                  <c:v>10.329545454545455</c:v>
                </c:pt>
                <c:pt idx="17">
                  <c:v>10.329545454545455</c:v>
                </c:pt>
                <c:pt idx="18">
                  <c:v>10.329545454545455</c:v>
                </c:pt>
                <c:pt idx="19">
                  <c:v>10.329545454545455</c:v>
                </c:pt>
                <c:pt idx="20">
                  <c:v>10.329545454545455</c:v>
                </c:pt>
                <c:pt idx="21">
                  <c:v>10.329545454545455</c:v>
                </c:pt>
                <c:pt idx="22">
                  <c:v>10.329545454545455</c:v>
                </c:pt>
                <c:pt idx="23">
                  <c:v>10.329545454545455</c:v>
                </c:pt>
                <c:pt idx="24">
                  <c:v>10.329545454545455</c:v>
                </c:pt>
                <c:pt idx="25">
                  <c:v>10.329545454545455</c:v>
                </c:pt>
                <c:pt idx="26">
                  <c:v>10.329545454545455</c:v>
                </c:pt>
                <c:pt idx="27">
                  <c:v>10.329545454545455</c:v>
                </c:pt>
                <c:pt idx="28">
                  <c:v>10.329545454545455</c:v>
                </c:pt>
                <c:pt idx="29">
                  <c:v>10.329545454545455</c:v>
                </c:pt>
                <c:pt idx="30">
                  <c:v>10.329545454545455</c:v>
                </c:pt>
                <c:pt idx="31">
                  <c:v>10.329545454545455</c:v>
                </c:pt>
                <c:pt idx="32">
                  <c:v>10.329545454545455</c:v>
                </c:pt>
                <c:pt idx="33">
                  <c:v>10.329545454545455</c:v>
                </c:pt>
                <c:pt idx="34">
                  <c:v>10.329545454545455</c:v>
                </c:pt>
                <c:pt idx="35">
                  <c:v>10.329545454545455</c:v>
                </c:pt>
                <c:pt idx="36">
                  <c:v>10.329545454545455</c:v>
                </c:pt>
                <c:pt idx="37">
                  <c:v>10.329545454545455</c:v>
                </c:pt>
                <c:pt idx="38">
                  <c:v>10.329545454545455</c:v>
                </c:pt>
                <c:pt idx="39">
                  <c:v>10.329545454545455</c:v>
                </c:pt>
                <c:pt idx="40">
                  <c:v>10.329545454545455</c:v>
                </c:pt>
                <c:pt idx="41">
                  <c:v>10.329545454545455</c:v>
                </c:pt>
                <c:pt idx="42">
                  <c:v>10.329545454545455</c:v>
                </c:pt>
                <c:pt idx="43">
                  <c:v>10.329545454545455</c:v>
                </c:pt>
                <c:pt idx="44">
                  <c:v>10.329545454545455</c:v>
                </c:pt>
                <c:pt idx="45">
                  <c:v>10.329545454545455</c:v>
                </c:pt>
                <c:pt idx="46">
                  <c:v>10.329545454545455</c:v>
                </c:pt>
                <c:pt idx="47">
                  <c:v>10.329545454545455</c:v>
                </c:pt>
                <c:pt idx="48">
                  <c:v>10.329545454545455</c:v>
                </c:pt>
                <c:pt idx="49">
                  <c:v>10.329545454545455</c:v>
                </c:pt>
                <c:pt idx="50">
                  <c:v>10.329545454545455</c:v>
                </c:pt>
                <c:pt idx="51">
                  <c:v>10.329545454545455</c:v>
                </c:pt>
                <c:pt idx="52">
                  <c:v>10.329545454545455</c:v>
                </c:pt>
                <c:pt idx="53">
                  <c:v>10.329545454545455</c:v>
                </c:pt>
                <c:pt idx="54">
                  <c:v>10.329545454545455</c:v>
                </c:pt>
                <c:pt idx="55">
                  <c:v>10.329545454545455</c:v>
                </c:pt>
                <c:pt idx="56">
                  <c:v>10.329545454545455</c:v>
                </c:pt>
                <c:pt idx="57">
                  <c:v>10.329545454545455</c:v>
                </c:pt>
                <c:pt idx="58">
                  <c:v>10.329545454545455</c:v>
                </c:pt>
                <c:pt idx="59">
                  <c:v>10.329545454545455</c:v>
                </c:pt>
                <c:pt idx="60">
                  <c:v>10.329545454545455</c:v>
                </c:pt>
                <c:pt idx="61">
                  <c:v>10.329545454545455</c:v>
                </c:pt>
                <c:pt idx="62">
                  <c:v>10.329545454545455</c:v>
                </c:pt>
                <c:pt idx="63">
                  <c:v>10.329545454545455</c:v>
                </c:pt>
                <c:pt idx="64">
                  <c:v>10.329545454545455</c:v>
                </c:pt>
                <c:pt idx="65">
                  <c:v>10.329545454545455</c:v>
                </c:pt>
                <c:pt idx="66">
                  <c:v>10.329545454545455</c:v>
                </c:pt>
                <c:pt idx="67">
                  <c:v>10.329545454545455</c:v>
                </c:pt>
                <c:pt idx="68">
                  <c:v>10.329545454545455</c:v>
                </c:pt>
                <c:pt idx="69">
                  <c:v>10.329545454545455</c:v>
                </c:pt>
                <c:pt idx="70">
                  <c:v>10.329545454545455</c:v>
                </c:pt>
                <c:pt idx="71">
                  <c:v>10.329545454545455</c:v>
                </c:pt>
                <c:pt idx="72">
                  <c:v>10.329545454545455</c:v>
                </c:pt>
                <c:pt idx="73">
                  <c:v>10.329545454545455</c:v>
                </c:pt>
                <c:pt idx="74">
                  <c:v>10.329545454545455</c:v>
                </c:pt>
                <c:pt idx="75">
                  <c:v>10.329545454545455</c:v>
                </c:pt>
                <c:pt idx="76">
                  <c:v>10.329545454545455</c:v>
                </c:pt>
                <c:pt idx="77">
                  <c:v>10.329545454545455</c:v>
                </c:pt>
                <c:pt idx="78">
                  <c:v>10.329545454545455</c:v>
                </c:pt>
                <c:pt idx="79">
                  <c:v>10.329545454545455</c:v>
                </c:pt>
                <c:pt idx="80">
                  <c:v>10.329545454545455</c:v>
                </c:pt>
                <c:pt idx="81">
                  <c:v>10.329545454545455</c:v>
                </c:pt>
                <c:pt idx="82">
                  <c:v>10.329545454545455</c:v>
                </c:pt>
                <c:pt idx="83">
                  <c:v>10.329545454545455</c:v>
                </c:pt>
                <c:pt idx="84">
                  <c:v>10.329545454545455</c:v>
                </c:pt>
                <c:pt idx="85">
                  <c:v>10.329545454545455</c:v>
                </c:pt>
                <c:pt idx="86">
                  <c:v>10.329545454545455</c:v>
                </c:pt>
                <c:pt idx="87">
                  <c:v>10.329545454545455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A3F-4A80-85DD-B56D302B5545}"/>
            </c:ext>
          </c:extLst>
        </c:ser>
        <c:ser>
          <c:idx val="2"/>
          <c:order val="2"/>
          <c:tx>
            <c:strRef>
              <c:f>Diagram!$D$2</c:f>
              <c:strCache>
                <c:ptCount val="1"/>
                <c:pt idx="0">
                  <c:v>Beavatkozási küszöbérték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Diagram!$A$3:$A$90</c:f>
              <c:strCache>
                <c:ptCount val="88"/>
                <c:pt idx="0">
                  <c:v>2018.02.12</c:v>
                </c:pt>
                <c:pt idx="1">
                  <c:v>2018.02.26</c:v>
                </c:pt>
                <c:pt idx="2">
                  <c:v>2018.03.12</c:v>
                </c:pt>
                <c:pt idx="3">
                  <c:v>2018.04.03</c:v>
                </c:pt>
                <c:pt idx="4">
                  <c:v>2018.04.16</c:v>
                </c:pt>
                <c:pt idx="5">
                  <c:v>2018.06.20</c:v>
                </c:pt>
                <c:pt idx="6">
                  <c:v>2018.07.25</c:v>
                </c:pt>
                <c:pt idx="7">
                  <c:v>2018.08.27</c:v>
                </c:pt>
                <c:pt idx="8">
                  <c:v>2018.10.08</c:v>
                </c:pt>
                <c:pt idx="9">
                  <c:v>2018.11.26</c:v>
                </c:pt>
                <c:pt idx="10">
                  <c:v>2018.12.17</c:v>
                </c:pt>
                <c:pt idx="11">
                  <c:v>2019.02.18</c:v>
                </c:pt>
                <c:pt idx="12">
                  <c:v>2019.04.01</c:v>
                </c:pt>
                <c:pt idx="13">
                  <c:v>2019.04.01</c:v>
                </c:pt>
                <c:pt idx="14">
                  <c:v>2019.10.08</c:v>
                </c:pt>
                <c:pt idx="15">
                  <c:v>2019.11.26</c:v>
                </c:pt>
                <c:pt idx="16">
                  <c:v>2019.12.16</c:v>
                </c:pt>
                <c:pt idx="17">
                  <c:v>2020.01.08</c:v>
                </c:pt>
                <c:pt idx="18">
                  <c:v>2020.01.15</c:v>
                </c:pt>
                <c:pt idx="19">
                  <c:v>2020.02.10</c:v>
                </c:pt>
                <c:pt idx="20">
                  <c:v>2020.03.09</c:v>
                </c:pt>
                <c:pt idx="21">
                  <c:v>2019.02.11</c:v>
                </c:pt>
                <c:pt idx="22">
                  <c:v>2020.10.12</c:v>
                </c:pt>
                <c:pt idx="23">
                  <c:v>2020.11.09</c:v>
                </c:pt>
                <c:pt idx="24">
                  <c:v>2021.01.18</c:v>
                </c:pt>
                <c:pt idx="25">
                  <c:v>2021.01.18</c:v>
                </c:pt>
                <c:pt idx="26">
                  <c:v>2021.01.18</c:v>
                </c:pt>
                <c:pt idx="27">
                  <c:v>2021.02.08</c:v>
                </c:pt>
                <c:pt idx="28">
                  <c:v>2021.02.08</c:v>
                </c:pt>
                <c:pt idx="29">
                  <c:v>2021.02.08</c:v>
                </c:pt>
                <c:pt idx="30">
                  <c:v>2021.02.08</c:v>
                </c:pt>
                <c:pt idx="31">
                  <c:v>2021.02.08</c:v>
                </c:pt>
                <c:pt idx="32">
                  <c:v>2021.02.08</c:v>
                </c:pt>
                <c:pt idx="33">
                  <c:v>2021.02.08</c:v>
                </c:pt>
                <c:pt idx="34">
                  <c:v>2021.02.17</c:v>
                </c:pt>
                <c:pt idx="35">
                  <c:v>2021.02.17</c:v>
                </c:pt>
                <c:pt idx="36">
                  <c:v>2021.02.17</c:v>
                </c:pt>
                <c:pt idx="37">
                  <c:v>2021.02.17</c:v>
                </c:pt>
                <c:pt idx="38">
                  <c:v>2021.02.17</c:v>
                </c:pt>
                <c:pt idx="39">
                  <c:v>2021.02.17</c:v>
                </c:pt>
                <c:pt idx="40">
                  <c:v>2021.02.17</c:v>
                </c:pt>
                <c:pt idx="41">
                  <c:v>2021.03.03</c:v>
                </c:pt>
                <c:pt idx="42">
                  <c:v>2021.03.08</c:v>
                </c:pt>
                <c:pt idx="43">
                  <c:v>2021.03.08</c:v>
                </c:pt>
                <c:pt idx="44">
                  <c:v>2021.03.08</c:v>
                </c:pt>
                <c:pt idx="45">
                  <c:v>2021.03.08</c:v>
                </c:pt>
                <c:pt idx="46">
                  <c:v>2021.03.08</c:v>
                </c:pt>
                <c:pt idx="47">
                  <c:v>2021.03.08</c:v>
                </c:pt>
                <c:pt idx="48">
                  <c:v>2021.03.08</c:v>
                </c:pt>
                <c:pt idx="49">
                  <c:v>2021.03.03</c:v>
                </c:pt>
                <c:pt idx="50">
                  <c:v>2021.03.03</c:v>
                </c:pt>
                <c:pt idx="51">
                  <c:v>2021.03.03</c:v>
                </c:pt>
                <c:pt idx="52">
                  <c:v>2021.03.03</c:v>
                </c:pt>
                <c:pt idx="53">
                  <c:v>2021.03.03</c:v>
                </c:pt>
                <c:pt idx="54">
                  <c:v>2021.03.03</c:v>
                </c:pt>
                <c:pt idx="55">
                  <c:v>2021.03.01</c:v>
                </c:pt>
                <c:pt idx="56">
                  <c:v>2021.03.22</c:v>
                </c:pt>
                <c:pt idx="57">
                  <c:v>2021.03.22</c:v>
                </c:pt>
                <c:pt idx="58">
                  <c:v>2021.03.22</c:v>
                </c:pt>
                <c:pt idx="59">
                  <c:v>2021.03.22</c:v>
                </c:pt>
                <c:pt idx="60">
                  <c:v>2021.03.22</c:v>
                </c:pt>
                <c:pt idx="61">
                  <c:v>2021.03.22</c:v>
                </c:pt>
                <c:pt idx="62">
                  <c:v>2021.03.22</c:v>
                </c:pt>
                <c:pt idx="63">
                  <c:v>2021.03.29</c:v>
                </c:pt>
                <c:pt idx="64">
                  <c:v>2021.03.29</c:v>
                </c:pt>
                <c:pt idx="65">
                  <c:v>2021.03.29</c:v>
                </c:pt>
                <c:pt idx="66">
                  <c:v>2021.03.29</c:v>
                </c:pt>
                <c:pt idx="67">
                  <c:v>2021.03.29</c:v>
                </c:pt>
                <c:pt idx="68">
                  <c:v>2021.03.29</c:v>
                </c:pt>
                <c:pt idx="69">
                  <c:v>2021.03.29</c:v>
                </c:pt>
                <c:pt idx="70">
                  <c:v>2021.04.13</c:v>
                </c:pt>
                <c:pt idx="71">
                  <c:v>2021.04.13</c:v>
                </c:pt>
                <c:pt idx="72">
                  <c:v>2021.04.13</c:v>
                </c:pt>
                <c:pt idx="73">
                  <c:v>2021.04.13</c:v>
                </c:pt>
                <c:pt idx="74">
                  <c:v>2021.04.13</c:v>
                </c:pt>
                <c:pt idx="75">
                  <c:v>2021.04.13</c:v>
                </c:pt>
                <c:pt idx="76">
                  <c:v>2021.04.13</c:v>
                </c:pt>
                <c:pt idx="77">
                  <c:v>2021.04.28</c:v>
                </c:pt>
                <c:pt idx="78">
                  <c:v>2021.04.28</c:v>
                </c:pt>
                <c:pt idx="79">
                  <c:v>2021.04.28</c:v>
                </c:pt>
                <c:pt idx="80">
                  <c:v>2021.05.10</c:v>
                </c:pt>
                <c:pt idx="81">
                  <c:v>2021.05.10</c:v>
                </c:pt>
                <c:pt idx="82">
                  <c:v>2021.06.14</c:v>
                </c:pt>
                <c:pt idx="83">
                  <c:v>2021.07.27</c:v>
                </c:pt>
                <c:pt idx="84">
                  <c:v>2021.09.13</c:v>
                </c:pt>
                <c:pt idx="85">
                  <c:v>2021.10.05</c:v>
                </c:pt>
                <c:pt idx="86">
                  <c:v>2021.10.11</c:v>
                </c:pt>
                <c:pt idx="87">
                  <c:v>2022.01.10</c:v>
                </c:pt>
              </c:strCache>
            </c:strRef>
          </c:xVal>
          <c:yVal>
            <c:numRef>
              <c:f>Diagram!$D$3:$D$90</c:f>
              <c:numCache>
                <c:formatCode>0</c:formatCode>
                <c:ptCount val="88"/>
                <c:pt idx="0">
                  <c:v>56.530131189545109</c:v>
                </c:pt>
                <c:pt idx="1">
                  <c:v>56.530131189545109</c:v>
                </c:pt>
                <c:pt idx="2">
                  <c:v>56.530131189545109</c:v>
                </c:pt>
                <c:pt idx="3">
                  <c:v>56.530131189545109</c:v>
                </c:pt>
                <c:pt idx="4">
                  <c:v>56.530131189545109</c:v>
                </c:pt>
                <c:pt idx="5">
                  <c:v>56.530131189545109</c:v>
                </c:pt>
                <c:pt idx="6">
                  <c:v>56.530131189545109</c:v>
                </c:pt>
                <c:pt idx="7">
                  <c:v>56.530131189545109</c:v>
                </c:pt>
                <c:pt idx="8">
                  <c:v>56.530131189545109</c:v>
                </c:pt>
                <c:pt idx="9">
                  <c:v>56.530131189545109</c:v>
                </c:pt>
                <c:pt idx="10">
                  <c:v>56.530131189545109</c:v>
                </c:pt>
                <c:pt idx="11">
                  <c:v>56.530131189545109</c:v>
                </c:pt>
                <c:pt idx="12">
                  <c:v>56.530131189545109</c:v>
                </c:pt>
                <c:pt idx="13">
                  <c:v>56.530131189545109</c:v>
                </c:pt>
                <c:pt idx="14">
                  <c:v>56.530131189545109</c:v>
                </c:pt>
                <c:pt idx="15">
                  <c:v>56.530131189545109</c:v>
                </c:pt>
                <c:pt idx="16">
                  <c:v>56.530131189545109</c:v>
                </c:pt>
                <c:pt idx="17">
                  <c:v>56.530131189545109</c:v>
                </c:pt>
                <c:pt idx="18">
                  <c:v>56.530131189545109</c:v>
                </c:pt>
                <c:pt idx="19">
                  <c:v>56.530131189545109</c:v>
                </c:pt>
                <c:pt idx="20">
                  <c:v>56.530131189545109</c:v>
                </c:pt>
                <c:pt idx="21">
                  <c:v>56.530131189545109</c:v>
                </c:pt>
                <c:pt idx="22">
                  <c:v>56.530131189545109</c:v>
                </c:pt>
                <c:pt idx="23">
                  <c:v>56.530131189545109</c:v>
                </c:pt>
                <c:pt idx="24">
                  <c:v>56.530131189545109</c:v>
                </c:pt>
                <c:pt idx="25">
                  <c:v>56.530131189545109</c:v>
                </c:pt>
                <c:pt idx="26">
                  <c:v>56.530131189545109</c:v>
                </c:pt>
                <c:pt idx="27">
                  <c:v>56.530131189545109</c:v>
                </c:pt>
                <c:pt idx="28">
                  <c:v>56.530131189545109</c:v>
                </c:pt>
                <c:pt idx="29">
                  <c:v>56.530131189545109</c:v>
                </c:pt>
                <c:pt idx="30">
                  <c:v>56.530131189545109</c:v>
                </c:pt>
                <c:pt idx="31">
                  <c:v>56.530131189545109</c:v>
                </c:pt>
                <c:pt idx="32">
                  <c:v>56.530131189545109</c:v>
                </c:pt>
                <c:pt idx="33">
                  <c:v>56.530131189545109</c:v>
                </c:pt>
                <c:pt idx="34">
                  <c:v>56.530131189545109</c:v>
                </c:pt>
                <c:pt idx="35">
                  <c:v>56.530131189545109</c:v>
                </c:pt>
                <c:pt idx="36">
                  <c:v>56.530131189545109</c:v>
                </c:pt>
                <c:pt idx="37">
                  <c:v>56.530131189545109</c:v>
                </c:pt>
                <c:pt idx="38">
                  <c:v>56.530131189545109</c:v>
                </c:pt>
                <c:pt idx="39">
                  <c:v>56.530131189545109</c:v>
                </c:pt>
                <c:pt idx="40">
                  <c:v>56.530131189545109</c:v>
                </c:pt>
                <c:pt idx="41">
                  <c:v>56.530131189545109</c:v>
                </c:pt>
                <c:pt idx="42">
                  <c:v>56.530131189545109</c:v>
                </c:pt>
                <c:pt idx="43">
                  <c:v>56.530131189545109</c:v>
                </c:pt>
                <c:pt idx="44">
                  <c:v>56.530131189545109</c:v>
                </c:pt>
                <c:pt idx="45">
                  <c:v>56.530131189545109</c:v>
                </c:pt>
                <c:pt idx="46">
                  <c:v>56.530131189545109</c:v>
                </c:pt>
                <c:pt idx="47">
                  <c:v>56.530131189545109</c:v>
                </c:pt>
                <c:pt idx="48">
                  <c:v>56.530131189545109</c:v>
                </c:pt>
                <c:pt idx="49">
                  <c:v>56.530131189545109</c:v>
                </c:pt>
                <c:pt idx="50">
                  <c:v>56.530131189545109</c:v>
                </c:pt>
                <c:pt idx="51">
                  <c:v>56.530131189545109</c:v>
                </c:pt>
                <c:pt idx="52">
                  <c:v>56.530131189545109</c:v>
                </c:pt>
                <c:pt idx="53">
                  <c:v>56.530131189545109</c:v>
                </c:pt>
                <c:pt idx="54">
                  <c:v>56.530131189545109</c:v>
                </c:pt>
                <c:pt idx="55">
                  <c:v>56.530131189545109</c:v>
                </c:pt>
                <c:pt idx="56">
                  <c:v>56.530131189545109</c:v>
                </c:pt>
                <c:pt idx="57">
                  <c:v>56.530131189545109</c:v>
                </c:pt>
                <c:pt idx="58">
                  <c:v>56.530131189545109</c:v>
                </c:pt>
                <c:pt idx="59">
                  <c:v>56.530131189545109</c:v>
                </c:pt>
                <c:pt idx="60">
                  <c:v>56.530131189545109</c:v>
                </c:pt>
                <c:pt idx="61">
                  <c:v>56.530131189545109</c:v>
                </c:pt>
                <c:pt idx="62">
                  <c:v>56.530131189545109</c:v>
                </c:pt>
                <c:pt idx="63">
                  <c:v>56.530131189545109</c:v>
                </c:pt>
                <c:pt idx="64">
                  <c:v>56.530131189545109</c:v>
                </c:pt>
                <c:pt idx="65">
                  <c:v>56.530131189545109</c:v>
                </c:pt>
                <c:pt idx="66">
                  <c:v>56.530131189545109</c:v>
                </c:pt>
                <c:pt idx="67">
                  <c:v>56.530131189545109</c:v>
                </c:pt>
                <c:pt idx="68">
                  <c:v>56.530131189545109</c:v>
                </c:pt>
                <c:pt idx="69">
                  <c:v>56.530131189545109</c:v>
                </c:pt>
                <c:pt idx="70">
                  <c:v>56.530131189545109</c:v>
                </c:pt>
                <c:pt idx="71">
                  <c:v>56.530131189545109</c:v>
                </c:pt>
                <c:pt idx="72">
                  <c:v>56.530131189545109</c:v>
                </c:pt>
                <c:pt idx="73">
                  <c:v>56.530131189545109</c:v>
                </c:pt>
                <c:pt idx="74">
                  <c:v>56.530131189545109</c:v>
                </c:pt>
                <c:pt idx="75">
                  <c:v>56.530131189545109</c:v>
                </c:pt>
                <c:pt idx="76">
                  <c:v>56.530131189545109</c:v>
                </c:pt>
                <c:pt idx="77">
                  <c:v>56.530131189545109</c:v>
                </c:pt>
                <c:pt idx="78">
                  <c:v>56.530131189545109</c:v>
                </c:pt>
                <c:pt idx="79">
                  <c:v>56.530131189545109</c:v>
                </c:pt>
                <c:pt idx="80">
                  <c:v>56.530131189545109</c:v>
                </c:pt>
                <c:pt idx="81">
                  <c:v>56.530131189545109</c:v>
                </c:pt>
                <c:pt idx="82">
                  <c:v>56.530131189545109</c:v>
                </c:pt>
                <c:pt idx="83">
                  <c:v>56.530131189545109</c:v>
                </c:pt>
                <c:pt idx="84">
                  <c:v>56.530131189545109</c:v>
                </c:pt>
                <c:pt idx="85">
                  <c:v>56.530131189545109</c:v>
                </c:pt>
                <c:pt idx="86">
                  <c:v>56.530131189545109</c:v>
                </c:pt>
                <c:pt idx="87">
                  <c:v>56.530131189545109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A3F-4A80-85DD-B56D302B55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815488"/>
        <c:axId val="110813952"/>
      </c:scatterChart>
      <c:valAx>
        <c:axId val="110815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Minta sorszáma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10813952"/>
        <c:crosses val="autoZero"/>
        <c:crossBetween val="midCat"/>
      </c:valAx>
      <c:valAx>
        <c:axId val="11081395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Minta eredménye [szám/l]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108154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6473522713560347"/>
          <c:y val="0.32449160768759711"/>
          <c:w val="0.11398008768619908"/>
          <c:h val="0.26373313337643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1533524</xdr:colOff>
      <xdr:row>11</xdr:row>
      <xdr:rowOff>142873</xdr:rowOff>
    </xdr:from>
    <xdr:to>
      <xdr:col>10</xdr:col>
      <xdr:colOff>476249</xdr:colOff>
      <xdr:row>39</xdr:row>
      <xdr:rowOff>47624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98"/>
  <sheetViews>
    <sheetView tabSelected="1" workbookViewId="0">
      <selection activeCell="B1" sqref="B1:B2"/>
    </sheetView>
  </sheetViews>
  <sheetFormatPr defaultRowHeight="15" x14ac:dyDescent="0.25"/>
  <cols>
    <col min="2" max="2" width="24.42578125" bestFit="1" customWidth="1"/>
    <col min="3" max="3" width="16.7109375" bestFit="1" customWidth="1"/>
    <col min="4" max="4" width="25" bestFit="1" customWidth="1"/>
    <col min="5" max="5" width="5.7109375" customWidth="1"/>
    <col min="6" max="6" width="39" bestFit="1" customWidth="1"/>
    <col min="7" max="7" width="18" bestFit="1" customWidth="1"/>
    <col min="8" max="8" width="14.7109375" bestFit="1" customWidth="1"/>
    <col min="9" max="9" width="10.7109375" bestFit="1" customWidth="1"/>
    <col min="10" max="10" width="14.28515625" bestFit="1" customWidth="1"/>
    <col min="11" max="11" width="11.5703125" bestFit="1" customWidth="1"/>
    <col min="12" max="12" width="12.42578125" bestFit="1" customWidth="1"/>
  </cols>
  <sheetData>
    <row r="1" spans="1:13" x14ac:dyDescent="0.25">
      <c r="B1" s="2" t="s">
        <v>63</v>
      </c>
    </row>
    <row r="2" spans="1:13" x14ac:dyDescent="0.25">
      <c r="B2" s="2"/>
    </row>
    <row r="3" spans="1:13" x14ac:dyDescent="0.25">
      <c r="B3" s="2"/>
    </row>
    <row r="4" spans="1:13" x14ac:dyDescent="0.25">
      <c r="A4" s="2" t="s">
        <v>1</v>
      </c>
      <c r="B4" s="2" t="s">
        <v>0</v>
      </c>
      <c r="C4" s="2" t="s">
        <v>3</v>
      </c>
      <c r="D4" s="2" t="s">
        <v>4</v>
      </c>
      <c r="E4" s="2"/>
      <c r="F4" s="19" t="s">
        <v>12</v>
      </c>
      <c r="G4" s="20"/>
      <c r="H4" s="2"/>
      <c r="I4" s="19" t="s">
        <v>13</v>
      </c>
      <c r="J4" s="19"/>
      <c r="K4" s="2"/>
      <c r="L4" s="2"/>
      <c r="M4" s="2"/>
    </row>
    <row r="5" spans="1:13" x14ac:dyDescent="0.25">
      <c r="A5">
        <v>1</v>
      </c>
      <c r="B5" s="1"/>
      <c r="C5" s="3">
        <v>1</v>
      </c>
      <c r="D5">
        <f t="shared" ref="D5:D24" si="0">LOG10(C5)</f>
        <v>0</v>
      </c>
      <c r="F5" s="5" t="s">
        <v>5</v>
      </c>
      <c r="G5" s="21">
        <f>AVERAGE(D5:D34)</f>
        <v>1.0807886691641906</v>
      </c>
      <c r="I5" s="5" t="s">
        <v>11</v>
      </c>
      <c r="J5" s="6">
        <f>COUNT(C5:C34)</f>
        <v>30</v>
      </c>
    </row>
    <row r="6" spans="1:13" x14ac:dyDescent="0.25">
      <c r="A6">
        <v>2</v>
      </c>
      <c r="B6" s="1"/>
      <c r="C6" s="3">
        <v>2</v>
      </c>
      <c r="D6">
        <f t="shared" si="0"/>
        <v>0.3010299956639812</v>
      </c>
      <c r="F6" s="5" t="s">
        <v>6</v>
      </c>
      <c r="G6" s="21">
        <f>STDEV(D5:D34)</f>
        <v>0.36933967090021014</v>
      </c>
      <c r="I6" s="5" t="s">
        <v>7</v>
      </c>
      <c r="J6" s="6">
        <f>AVERAGE(C5:C34)</f>
        <v>15.5</v>
      </c>
    </row>
    <row r="7" spans="1:13" x14ac:dyDescent="0.25">
      <c r="A7">
        <v>3</v>
      </c>
      <c r="B7" s="1"/>
      <c r="C7" s="3">
        <v>3</v>
      </c>
      <c r="D7">
        <f t="shared" si="0"/>
        <v>0.47712125471966244</v>
      </c>
      <c r="F7" s="5" t="s">
        <v>61</v>
      </c>
      <c r="G7" s="23">
        <f>10^(G5+1.65*G6)</f>
        <v>49.000343684895462</v>
      </c>
      <c r="I7" s="5" t="s">
        <v>8</v>
      </c>
      <c r="J7" s="22">
        <f>STDEV(C5:C34)</f>
        <v>8.8034084308295046</v>
      </c>
    </row>
    <row r="8" spans="1:13" x14ac:dyDescent="0.25">
      <c r="A8">
        <v>4</v>
      </c>
      <c r="B8" s="1"/>
      <c r="C8" s="3">
        <v>4</v>
      </c>
      <c r="D8">
        <f t="shared" si="0"/>
        <v>0.6020599913279624</v>
      </c>
      <c r="F8" s="2"/>
      <c r="I8" s="5" t="s">
        <v>2</v>
      </c>
      <c r="J8" s="6">
        <f>MEDIAN(C5:C34)</f>
        <v>15.5</v>
      </c>
    </row>
    <row r="9" spans="1:13" x14ac:dyDescent="0.25">
      <c r="A9">
        <v>5</v>
      </c>
      <c r="B9" s="1"/>
      <c r="C9" s="3">
        <v>5</v>
      </c>
      <c r="D9">
        <f t="shared" si="0"/>
        <v>0.69897000433601886</v>
      </c>
      <c r="F9" s="2"/>
      <c r="I9" s="5" t="s">
        <v>9</v>
      </c>
      <c r="J9" s="6">
        <f>MIN(C5:C34)</f>
        <v>1</v>
      </c>
    </row>
    <row r="10" spans="1:13" x14ac:dyDescent="0.25">
      <c r="A10">
        <v>6</v>
      </c>
      <c r="B10" s="1"/>
      <c r="C10" s="3">
        <v>6</v>
      </c>
      <c r="D10">
        <f t="shared" si="0"/>
        <v>0.77815125038364363</v>
      </c>
      <c r="I10" s="5" t="s">
        <v>10</v>
      </c>
      <c r="J10" s="6">
        <f>MAX(C5:C34)</f>
        <v>30</v>
      </c>
    </row>
    <row r="11" spans="1:13" x14ac:dyDescent="0.25">
      <c r="A11">
        <v>7</v>
      </c>
      <c r="B11" s="1"/>
      <c r="C11" s="3">
        <v>7</v>
      </c>
      <c r="D11">
        <f t="shared" si="0"/>
        <v>0.84509804001425681</v>
      </c>
    </row>
    <row r="12" spans="1:13" x14ac:dyDescent="0.25">
      <c r="A12">
        <v>8</v>
      </c>
      <c r="B12" s="1"/>
      <c r="C12" s="3">
        <v>8</v>
      </c>
      <c r="D12">
        <f t="shared" si="0"/>
        <v>0.90308998699194354</v>
      </c>
    </row>
    <row r="13" spans="1:13" x14ac:dyDescent="0.25">
      <c r="A13">
        <v>9</v>
      </c>
      <c r="B13" s="1"/>
      <c r="C13" s="3">
        <v>9</v>
      </c>
      <c r="D13">
        <f t="shared" si="0"/>
        <v>0.95424250943932487</v>
      </c>
      <c r="G13" s="4"/>
    </row>
    <row r="14" spans="1:13" x14ac:dyDescent="0.25">
      <c r="A14">
        <v>10</v>
      </c>
      <c r="B14" s="1"/>
      <c r="C14" s="3">
        <v>10</v>
      </c>
      <c r="D14">
        <f t="shared" si="0"/>
        <v>1</v>
      </c>
    </row>
    <row r="15" spans="1:13" x14ac:dyDescent="0.25">
      <c r="A15">
        <v>11</v>
      </c>
      <c r="B15" s="1"/>
      <c r="C15" s="3">
        <v>11</v>
      </c>
      <c r="D15">
        <f t="shared" si="0"/>
        <v>1.0413926851582251</v>
      </c>
    </row>
    <row r="16" spans="1:13" x14ac:dyDescent="0.25">
      <c r="A16">
        <v>12</v>
      </c>
      <c r="B16" s="1"/>
      <c r="C16" s="3">
        <v>12</v>
      </c>
      <c r="D16">
        <f t="shared" si="0"/>
        <v>1.0791812460476249</v>
      </c>
    </row>
    <row r="17" spans="1:4" x14ac:dyDescent="0.25">
      <c r="A17">
        <v>13</v>
      </c>
      <c r="B17" s="1"/>
      <c r="C17" s="3">
        <v>13</v>
      </c>
      <c r="D17">
        <f t="shared" si="0"/>
        <v>1.1139433523068367</v>
      </c>
    </row>
    <row r="18" spans="1:4" x14ac:dyDescent="0.25">
      <c r="A18">
        <v>14</v>
      </c>
      <c r="B18" s="1"/>
      <c r="C18" s="3">
        <v>14</v>
      </c>
      <c r="D18">
        <f t="shared" si="0"/>
        <v>1.146128035678238</v>
      </c>
    </row>
    <row r="19" spans="1:4" x14ac:dyDescent="0.25">
      <c r="A19">
        <v>15</v>
      </c>
      <c r="B19" s="1"/>
      <c r="C19" s="3">
        <v>15</v>
      </c>
      <c r="D19">
        <f t="shared" si="0"/>
        <v>1.1760912590556813</v>
      </c>
    </row>
    <row r="20" spans="1:4" x14ac:dyDescent="0.25">
      <c r="A20">
        <v>16</v>
      </c>
      <c r="B20" s="1"/>
      <c r="C20" s="3">
        <v>16</v>
      </c>
      <c r="D20">
        <f t="shared" si="0"/>
        <v>1.2041199826559248</v>
      </c>
    </row>
    <row r="21" spans="1:4" x14ac:dyDescent="0.25">
      <c r="A21">
        <v>17</v>
      </c>
      <c r="B21" s="1"/>
      <c r="C21" s="3">
        <v>17</v>
      </c>
      <c r="D21">
        <f t="shared" si="0"/>
        <v>1.2304489213782739</v>
      </c>
    </row>
    <row r="22" spans="1:4" x14ac:dyDescent="0.25">
      <c r="A22">
        <v>18</v>
      </c>
      <c r="C22" s="3">
        <v>18</v>
      </c>
      <c r="D22">
        <f t="shared" si="0"/>
        <v>1.255272505103306</v>
      </c>
    </row>
    <row r="23" spans="1:4" x14ac:dyDescent="0.25">
      <c r="A23">
        <v>19</v>
      </c>
      <c r="C23" s="3">
        <v>19</v>
      </c>
      <c r="D23">
        <f t="shared" si="0"/>
        <v>1.2787536009528289</v>
      </c>
    </row>
    <row r="24" spans="1:4" x14ac:dyDescent="0.25">
      <c r="A24">
        <v>20</v>
      </c>
      <c r="C24" s="3">
        <v>20</v>
      </c>
      <c r="D24">
        <f t="shared" si="0"/>
        <v>1.3010299956639813</v>
      </c>
    </row>
    <row r="25" spans="1:4" x14ac:dyDescent="0.25">
      <c r="A25">
        <v>21</v>
      </c>
      <c r="C25" s="3">
        <v>21</v>
      </c>
      <c r="D25">
        <f t="shared" ref="D25:D36" si="1">LOG10(C25)</f>
        <v>1.3222192947339193</v>
      </c>
    </row>
    <row r="26" spans="1:4" x14ac:dyDescent="0.25">
      <c r="A26">
        <v>22</v>
      </c>
      <c r="C26" s="3">
        <v>22</v>
      </c>
      <c r="D26">
        <f t="shared" si="1"/>
        <v>1.3424226808222062</v>
      </c>
    </row>
    <row r="27" spans="1:4" x14ac:dyDescent="0.25">
      <c r="A27">
        <v>23</v>
      </c>
      <c r="C27" s="3">
        <v>23</v>
      </c>
      <c r="D27">
        <f t="shared" si="1"/>
        <v>1.3617278360175928</v>
      </c>
    </row>
    <row r="28" spans="1:4" x14ac:dyDescent="0.25">
      <c r="A28">
        <v>24</v>
      </c>
      <c r="C28" s="3">
        <v>24</v>
      </c>
      <c r="D28">
        <f t="shared" si="1"/>
        <v>1.3802112417116059</v>
      </c>
    </row>
    <row r="29" spans="1:4" x14ac:dyDescent="0.25">
      <c r="A29">
        <v>25</v>
      </c>
      <c r="C29" s="3">
        <v>25</v>
      </c>
      <c r="D29">
        <f t="shared" si="1"/>
        <v>1.3979400086720377</v>
      </c>
    </row>
    <row r="30" spans="1:4" x14ac:dyDescent="0.25">
      <c r="A30">
        <v>26</v>
      </c>
      <c r="C30" s="3">
        <v>26</v>
      </c>
      <c r="D30">
        <f t="shared" si="1"/>
        <v>1.414973347970818</v>
      </c>
    </row>
    <row r="31" spans="1:4" x14ac:dyDescent="0.25">
      <c r="A31">
        <v>27</v>
      </c>
      <c r="C31" s="3">
        <v>27</v>
      </c>
      <c r="D31">
        <f t="shared" si="1"/>
        <v>1.4313637641589874</v>
      </c>
    </row>
    <row r="32" spans="1:4" x14ac:dyDescent="0.25">
      <c r="A32">
        <v>28</v>
      </c>
      <c r="C32" s="3">
        <v>28</v>
      </c>
      <c r="D32">
        <f t="shared" si="1"/>
        <v>1.4471580313422192</v>
      </c>
    </row>
    <row r="33" spans="1:4" x14ac:dyDescent="0.25">
      <c r="A33">
        <v>29</v>
      </c>
      <c r="C33" s="3">
        <v>29</v>
      </c>
      <c r="D33">
        <f t="shared" si="1"/>
        <v>1.4623979978989561</v>
      </c>
    </row>
    <row r="34" spans="1:4" x14ac:dyDescent="0.25">
      <c r="A34">
        <v>30</v>
      </c>
      <c r="C34" s="3">
        <v>30</v>
      </c>
      <c r="D34">
        <f t="shared" si="1"/>
        <v>1.4771212547196624</v>
      </c>
    </row>
    <row r="35" spans="1:4" x14ac:dyDescent="0.25">
      <c r="C35" s="3"/>
      <c r="D35" t="e">
        <f t="shared" si="1"/>
        <v>#NUM!</v>
      </c>
    </row>
    <row r="36" spans="1:4" x14ac:dyDescent="0.25">
      <c r="C36" s="3"/>
      <c r="D36" t="e">
        <f t="shared" si="1"/>
        <v>#NUM!</v>
      </c>
    </row>
    <row r="37" spans="1:4" x14ac:dyDescent="0.25">
      <c r="C37" s="3"/>
      <c r="D37" t="e">
        <f t="shared" ref="D37:D68" si="2">LOG10(C37)</f>
        <v>#NUM!</v>
      </c>
    </row>
    <row r="38" spans="1:4" x14ac:dyDescent="0.25">
      <c r="C38" s="3"/>
      <c r="D38" t="e">
        <f t="shared" si="2"/>
        <v>#NUM!</v>
      </c>
    </row>
    <row r="39" spans="1:4" x14ac:dyDescent="0.25">
      <c r="C39" s="3"/>
      <c r="D39" t="e">
        <f t="shared" si="2"/>
        <v>#NUM!</v>
      </c>
    </row>
    <row r="40" spans="1:4" x14ac:dyDescent="0.25">
      <c r="C40" s="3"/>
      <c r="D40" t="e">
        <f t="shared" si="2"/>
        <v>#NUM!</v>
      </c>
    </row>
    <row r="41" spans="1:4" x14ac:dyDescent="0.25">
      <c r="C41" s="3"/>
      <c r="D41" t="e">
        <f t="shared" si="2"/>
        <v>#NUM!</v>
      </c>
    </row>
    <row r="42" spans="1:4" x14ac:dyDescent="0.25">
      <c r="C42" s="3"/>
      <c r="D42" t="e">
        <f t="shared" si="2"/>
        <v>#NUM!</v>
      </c>
    </row>
    <row r="43" spans="1:4" x14ac:dyDescent="0.25">
      <c r="C43" s="3"/>
      <c r="D43" t="e">
        <f t="shared" si="2"/>
        <v>#NUM!</v>
      </c>
    </row>
    <row r="44" spans="1:4" x14ac:dyDescent="0.25">
      <c r="C44" s="3"/>
      <c r="D44" t="e">
        <f t="shared" si="2"/>
        <v>#NUM!</v>
      </c>
    </row>
    <row r="45" spans="1:4" x14ac:dyDescent="0.25">
      <c r="C45" s="3"/>
      <c r="D45" t="e">
        <f t="shared" si="2"/>
        <v>#NUM!</v>
      </c>
    </row>
    <row r="46" spans="1:4" x14ac:dyDescent="0.25">
      <c r="C46" s="3"/>
      <c r="D46" t="e">
        <f t="shared" si="2"/>
        <v>#NUM!</v>
      </c>
    </row>
    <row r="47" spans="1:4" x14ac:dyDescent="0.25">
      <c r="C47" s="3"/>
      <c r="D47" t="e">
        <f t="shared" si="2"/>
        <v>#NUM!</v>
      </c>
    </row>
    <row r="48" spans="1:4" x14ac:dyDescent="0.25">
      <c r="C48" s="3"/>
      <c r="D48" t="e">
        <f t="shared" si="2"/>
        <v>#NUM!</v>
      </c>
    </row>
    <row r="49" spans="3:4" x14ac:dyDescent="0.25">
      <c r="C49" s="3"/>
      <c r="D49" t="e">
        <f t="shared" si="2"/>
        <v>#NUM!</v>
      </c>
    </row>
    <row r="50" spans="3:4" x14ac:dyDescent="0.25">
      <c r="C50" s="3"/>
      <c r="D50" t="e">
        <f t="shared" si="2"/>
        <v>#NUM!</v>
      </c>
    </row>
    <row r="51" spans="3:4" x14ac:dyDescent="0.25">
      <c r="C51" s="3"/>
      <c r="D51" t="e">
        <f t="shared" si="2"/>
        <v>#NUM!</v>
      </c>
    </row>
    <row r="52" spans="3:4" x14ac:dyDescent="0.25">
      <c r="C52" s="3"/>
      <c r="D52" t="e">
        <f t="shared" si="2"/>
        <v>#NUM!</v>
      </c>
    </row>
    <row r="53" spans="3:4" x14ac:dyDescent="0.25">
      <c r="C53" s="3"/>
      <c r="D53" t="e">
        <f t="shared" si="2"/>
        <v>#NUM!</v>
      </c>
    </row>
    <row r="54" spans="3:4" x14ac:dyDescent="0.25">
      <c r="C54" s="3"/>
      <c r="D54" t="e">
        <f t="shared" si="2"/>
        <v>#NUM!</v>
      </c>
    </row>
    <row r="55" spans="3:4" x14ac:dyDescent="0.25">
      <c r="C55" s="3"/>
      <c r="D55" t="e">
        <f t="shared" si="2"/>
        <v>#NUM!</v>
      </c>
    </row>
    <row r="56" spans="3:4" x14ac:dyDescent="0.25">
      <c r="C56" s="3"/>
      <c r="D56" t="e">
        <f t="shared" si="2"/>
        <v>#NUM!</v>
      </c>
    </row>
    <row r="57" spans="3:4" x14ac:dyDescent="0.25">
      <c r="C57" s="3"/>
      <c r="D57" t="e">
        <f t="shared" si="2"/>
        <v>#NUM!</v>
      </c>
    </row>
    <row r="58" spans="3:4" x14ac:dyDescent="0.25">
      <c r="C58" s="3"/>
      <c r="D58" t="e">
        <f t="shared" si="2"/>
        <v>#NUM!</v>
      </c>
    </row>
    <row r="59" spans="3:4" x14ac:dyDescent="0.25">
      <c r="C59" s="3"/>
      <c r="D59" t="e">
        <f t="shared" si="2"/>
        <v>#NUM!</v>
      </c>
    </row>
    <row r="60" spans="3:4" x14ac:dyDescent="0.25">
      <c r="C60" s="3"/>
      <c r="D60" t="e">
        <f t="shared" si="2"/>
        <v>#NUM!</v>
      </c>
    </row>
    <row r="61" spans="3:4" x14ac:dyDescent="0.25">
      <c r="C61" s="3"/>
      <c r="D61" t="e">
        <f t="shared" si="2"/>
        <v>#NUM!</v>
      </c>
    </row>
    <row r="62" spans="3:4" x14ac:dyDescent="0.25">
      <c r="C62" s="3"/>
      <c r="D62" t="e">
        <f t="shared" si="2"/>
        <v>#NUM!</v>
      </c>
    </row>
    <row r="63" spans="3:4" x14ac:dyDescent="0.25">
      <c r="C63" s="3"/>
      <c r="D63" t="e">
        <f t="shared" si="2"/>
        <v>#NUM!</v>
      </c>
    </row>
    <row r="64" spans="3:4" x14ac:dyDescent="0.25">
      <c r="C64" s="3"/>
      <c r="D64" t="e">
        <f t="shared" si="2"/>
        <v>#NUM!</v>
      </c>
    </row>
    <row r="65" spans="3:4" x14ac:dyDescent="0.25">
      <c r="C65" s="3"/>
      <c r="D65" t="e">
        <f t="shared" si="2"/>
        <v>#NUM!</v>
      </c>
    </row>
    <row r="66" spans="3:4" x14ac:dyDescent="0.25">
      <c r="C66" s="3"/>
      <c r="D66" t="e">
        <f t="shared" si="2"/>
        <v>#NUM!</v>
      </c>
    </row>
    <row r="67" spans="3:4" x14ac:dyDescent="0.25">
      <c r="C67" s="3"/>
      <c r="D67" t="e">
        <f t="shared" si="2"/>
        <v>#NUM!</v>
      </c>
    </row>
    <row r="68" spans="3:4" x14ac:dyDescent="0.25">
      <c r="C68" s="3"/>
      <c r="D68" t="e">
        <f t="shared" si="2"/>
        <v>#NUM!</v>
      </c>
    </row>
    <row r="69" spans="3:4" x14ac:dyDescent="0.25">
      <c r="C69" s="3"/>
      <c r="D69" t="e">
        <f t="shared" ref="D69:D98" si="3">LOG10(C69)</f>
        <v>#NUM!</v>
      </c>
    </row>
    <row r="70" spans="3:4" x14ac:dyDescent="0.25">
      <c r="C70" s="3"/>
      <c r="D70" t="e">
        <f t="shared" si="3"/>
        <v>#NUM!</v>
      </c>
    </row>
    <row r="71" spans="3:4" x14ac:dyDescent="0.25">
      <c r="C71" s="3"/>
      <c r="D71" t="e">
        <f t="shared" si="3"/>
        <v>#NUM!</v>
      </c>
    </row>
    <row r="72" spans="3:4" x14ac:dyDescent="0.25">
      <c r="C72" s="3"/>
      <c r="D72" t="e">
        <f t="shared" si="3"/>
        <v>#NUM!</v>
      </c>
    </row>
    <row r="73" spans="3:4" x14ac:dyDescent="0.25">
      <c r="C73" s="3"/>
      <c r="D73" t="e">
        <f t="shared" si="3"/>
        <v>#NUM!</v>
      </c>
    </row>
    <row r="74" spans="3:4" x14ac:dyDescent="0.25">
      <c r="C74" s="3"/>
      <c r="D74" t="e">
        <f t="shared" si="3"/>
        <v>#NUM!</v>
      </c>
    </row>
    <row r="75" spans="3:4" x14ac:dyDescent="0.25">
      <c r="C75" s="3"/>
      <c r="D75" t="e">
        <f t="shared" si="3"/>
        <v>#NUM!</v>
      </c>
    </row>
    <row r="76" spans="3:4" x14ac:dyDescent="0.25">
      <c r="C76" s="3"/>
      <c r="D76" t="e">
        <f t="shared" si="3"/>
        <v>#NUM!</v>
      </c>
    </row>
    <row r="77" spans="3:4" x14ac:dyDescent="0.25">
      <c r="C77" s="3"/>
      <c r="D77" t="e">
        <f t="shared" si="3"/>
        <v>#NUM!</v>
      </c>
    </row>
    <row r="78" spans="3:4" x14ac:dyDescent="0.25">
      <c r="C78" s="3"/>
      <c r="D78" t="e">
        <f t="shared" si="3"/>
        <v>#NUM!</v>
      </c>
    </row>
    <row r="79" spans="3:4" x14ac:dyDescent="0.25">
      <c r="C79" s="3"/>
      <c r="D79" t="e">
        <f t="shared" si="3"/>
        <v>#NUM!</v>
      </c>
    </row>
    <row r="80" spans="3:4" x14ac:dyDescent="0.25">
      <c r="C80" s="3"/>
      <c r="D80" t="e">
        <f t="shared" si="3"/>
        <v>#NUM!</v>
      </c>
    </row>
    <row r="81" spans="3:4" x14ac:dyDescent="0.25">
      <c r="C81" s="3"/>
      <c r="D81" t="e">
        <f t="shared" si="3"/>
        <v>#NUM!</v>
      </c>
    </row>
    <row r="82" spans="3:4" x14ac:dyDescent="0.25">
      <c r="C82" s="3"/>
      <c r="D82" t="e">
        <f t="shared" si="3"/>
        <v>#NUM!</v>
      </c>
    </row>
    <row r="83" spans="3:4" x14ac:dyDescent="0.25">
      <c r="C83" s="3"/>
      <c r="D83" t="e">
        <f t="shared" si="3"/>
        <v>#NUM!</v>
      </c>
    </row>
    <row r="84" spans="3:4" x14ac:dyDescent="0.25">
      <c r="C84" s="3"/>
      <c r="D84" t="e">
        <f t="shared" si="3"/>
        <v>#NUM!</v>
      </c>
    </row>
    <row r="85" spans="3:4" x14ac:dyDescent="0.25">
      <c r="C85" s="3"/>
      <c r="D85" t="e">
        <f t="shared" si="3"/>
        <v>#NUM!</v>
      </c>
    </row>
    <row r="86" spans="3:4" x14ac:dyDescent="0.25">
      <c r="C86" s="3"/>
      <c r="D86" t="e">
        <f t="shared" si="3"/>
        <v>#NUM!</v>
      </c>
    </row>
    <row r="87" spans="3:4" x14ac:dyDescent="0.25">
      <c r="C87" s="3"/>
      <c r="D87" t="e">
        <f t="shared" si="3"/>
        <v>#NUM!</v>
      </c>
    </row>
    <row r="88" spans="3:4" x14ac:dyDescent="0.25">
      <c r="C88" s="3"/>
      <c r="D88" t="e">
        <f t="shared" si="3"/>
        <v>#NUM!</v>
      </c>
    </row>
    <row r="89" spans="3:4" x14ac:dyDescent="0.25">
      <c r="C89" s="3"/>
      <c r="D89" t="e">
        <f t="shared" si="3"/>
        <v>#NUM!</v>
      </c>
    </row>
    <row r="90" spans="3:4" x14ac:dyDescent="0.25">
      <c r="C90" s="3"/>
      <c r="D90" t="e">
        <f t="shared" si="3"/>
        <v>#NUM!</v>
      </c>
    </row>
    <row r="91" spans="3:4" x14ac:dyDescent="0.25">
      <c r="C91" s="3"/>
      <c r="D91" t="e">
        <f t="shared" si="3"/>
        <v>#NUM!</v>
      </c>
    </row>
    <row r="92" spans="3:4" x14ac:dyDescent="0.25">
      <c r="C92" s="3"/>
      <c r="D92" t="e">
        <f t="shared" si="3"/>
        <v>#NUM!</v>
      </c>
    </row>
    <row r="93" spans="3:4" x14ac:dyDescent="0.25">
      <c r="C93" s="3"/>
      <c r="D93" t="e">
        <f t="shared" si="3"/>
        <v>#NUM!</v>
      </c>
    </row>
    <row r="94" spans="3:4" x14ac:dyDescent="0.25">
      <c r="C94" s="3"/>
      <c r="D94" t="e">
        <f t="shared" si="3"/>
        <v>#NUM!</v>
      </c>
    </row>
    <row r="95" spans="3:4" x14ac:dyDescent="0.25">
      <c r="C95" s="3"/>
      <c r="D95" t="e">
        <f t="shared" si="3"/>
        <v>#NUM!</v>
      </c>
    </row>
    <row r="96" spans="3:4" x14ac:dyDescent="0.25">
      <c r="C96" s="3"/>
      <c r="D96" t="e">
        <f t="shared" si="3"/>
        <v>#NUM!</v>
      </c>
    </row>
    <row r="97" spans="3:4" x14ac:dyDescent="0.25">
      <c r="C97" s="3"/>
      <c r="D97" t="e">
        <f t="shared" si="3"/>
        <v>#NUM!</v>
      </c>
    </row>
    <row r="98" spans="3:4" x14ac:dyDescent="0.25">
      <c r="C98" s="3"/>
      <c r="D98" t="e">
        <f t="shared" si="3"/>
        <v>#NUM!</v>
      </c>
    </row>
  </sheetData>
  <mergeCells count="2">
    <mergeCell ref="F4:G4"/>
    <mergeCell ref="I4:J4"/>
  </mergeCells>
  <pageMargins left="0.7" right="0.7" top="0.75" bottom="0.75" header="0.3" footer="0.3"/>
  <pageSetup paperSize="9" orientation="portrait" horizontalDpi="4294967293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98"/>
  <sheetViews>
    <sheetView workbookViewId="0">
      <selection activeCell="B1" sqref="B1:B2"/>
    </sheetView>
  </sheetViews>
  <sheetFormatPr defaultRowHeight="15" x14ac:dyDescent="0.25"/>
  <cols>
    <col min="2" max="2" width="24.42578125" bestFit="1" customWidth="1"/>
    <col min="3" max="3" width="16.7109375" bestFit="1" customWidth="1"/>
    <col min="4" max="4" width="25" customWidth="1"/>
    <col min="5" max="5" width="14.7109375" bestFit="1" customWidth="1"/>
    <col min="6" max="6" width="46.5703125" bestFit="1" customWidth="1"/>
    <col min="7" max="7" width="14.28515625" bestFit="1" customWidth="1"/>
    <col min="8" max="8" width="11.5703125" bestFit="1" customWidth="1"/>
    <col min="9" max="9" width="12.42578125" bestFit="1" customWidth="1"/>
  </cols>
  <sheetData>
    <row r="1" spans="1:10" x14ac:dyDescent="0.25">
      <c r="B1" s="2" t="s">
        <v>63</v>
      </c>
    </row>
    <row r="2" spans="1:10" x14ac:dyDescent="0.25">
      <c r="B2" s="2"/>
    </row>
    <row r="3" spans="1:10" x14ac:dyDescent="0.25">
      <c r="B3" s="2"/>
    </row>
    <row r="4" spans="1:10" x14ac:dyDescent="0.25">
      <c r="A4" s="2" t="s">
        <v>1</v>
      </c>
      <c r="B4" s="2" t="s">
        <v>0</v>
      </c>
      <c r="C4" s="2" t="s">
        <v>3</v>
      </c>
      <c r="D4" s="2"/>
      <c r="E4" s="2"/>
      <c r="F4" s="19" t="s">
        <v>13</v>
      </c>
      <c r="G4" s="19"/>
      <c r="H4" s="2"/>
      <c r="I4" s="2"/>
      <c r="J4" s="2"/>
    </row>
    <row r="5" spans="1:10" x14ac:dyDescent="0.25">
      <c r="A5">
        <v>1</v>
      </c>
      <c r="B5" s="1"/>
      <c r="C5" s="3">
        <v>1</v>
      </c>
      <c r="F5" s="5" t="s">
        <v>11</v>
      </c>
      <c r="G5" s="6">
        <f>COUNT(C5:C34)</f>
        <v>30</v>
      </c>
    </row>
    <row r="6" spans="1:10" x14ac:dyDescent="0.25">
      <c r="A6">
        <v>2</v>
      </c>
      <c r="B6" s="1"/>
      <c r="C6" s="3">
        <v>2</v>
      </c>
      <c r="F6" s="5" t="s">
        <v>7</v>
      </c>
      <c r="G6" s="6">
        <f>AVERAGE(C5:C34)</f>
        <v>15.5</v>
      </c>
    </row>
    <row r="7" spans="1:10" x14ac:dyDescent="0.25">
      <c r="A7">
        <v>3</v>
      </c>
      <c r="B7" s="1"/>
      <c r="C7" s="3">
        <v>3</v>
      </c>
      <c r="F7" s="5" t="s">
        <v>8</v>
      </c>
      <c r="G7" s="22">
        <f>STDEV(C5:C34)</f>
        <v>8.8034084308295046</v>
      </c>
    </row>
    <row r="8" spans="1:10" x14ac:dyDescent="0.25">
      <c r="A8">
        <v>4</v>
      </c>
      <c r="B8" s="1"/>
      <c r="C8" s="3">
        <v>4</v>
      </c>
      <c r="F8" s="5" t="s">
        <v>59</v>
      </c>
      <c r="G8" s="24">
        <f>G6+3*G7</f>
        <v>41.910225292488512</v>
      </c>
    </row>
    <row r="9" spans="1:10" x14ac:dyDescent="0.25">
      <c r="A9">
        <v>5</v>
      </c>
      <c r="B9" s="1"/>
      <c r="C9" s="3">
        <v>5</v>
      </c>
      <c r="F9" s="5" t="s">
        <v>2</v>
      </c>
      <c r="G9" s="6">
        <f>MEDIAN(C5:C34)</f>
        <v>15.5</v>
      </c>
    </row>
    <row r="10" spans="1:10" x14ac:dyDescent="0.25">
      <c r="A10">
        <v>6</v>
      </c>
      <c r="B10" s="1"/>
      <c r="C10" s="3">
        <v>6</v>
      </c>
      <c r="F10" s="5" t="s">
        <v>9</v>
      </c>
      <c r="G10" s="6">
        <f>MIN(C5:C34)</f>
        <v>1</v>
      </c>
    </row>
    <row r="11" spans="1:10" x14ac:dyDescent="0.25">
      <c r="A11">
        <v>7</v>
      </c>
      <c r="B11" s="1"/>
      <c r="C11" s="3">
        <v>7</v>
      </c>
      <c r="F11" s="5" t="s">
        <v>10</v>
      </c>
      <c r="G11" s="6">
        <f>MAX(C5:C34)</f>
        <v>30</v>
      </c>
    </row>
    <row r="12" spans="1:10" x14ac:dyDescent="0.25">
      <c r="A12">
        <v>8</v>
      </c>
      <c r="B12" s="1"/>
      <c r="C12" s="3">
        <v>8</v>
      </c>
    </row>
    <row r="13" spans="1:10" x14ac:dyDescent="0.25">
      <c r="A13">
        <v>9</v>
      </c>
      <c r="B13" s="1"/>
      <c r="C13" s="3">
        <v>9</v>
      </c>
    </row>
    <row r="14" spans="1:10" x14ac:dyDescent="0.25">
      <c r="A14">
        <v>10</v>
      </c>
      <c r="B14" s="1"/>
      <c r="C14" s="3">
        <v>10</v>
      </c>
    </row>
    <row r="15" spans="1:10" x14ac:dyDescent="0.25">
      <c r="A15">
        <v>11</v>
      </c>
      <c r="B15" s="1"/>
      <c r="C15" s="3">
        <v>11</v>
      </c>
    </row>
    <row r="16" spans="1:10" x14ac:dyDescent="0.25">
      <c r="A16">
        <v>12</v>
      </c>
      <c r="B16" s="1"/>
      <c r="C16" s="3">
        <v>12</v>
      </c>
    </row>
    <row r="17" spans="1:3" x14ac:dyDescent="0.25">
      <c r="A17">
        <v>13</v>
      </c>
      <c r="B17" s="1"/>
      <c r="C17" s="3">
        <v>13</v>
      </c>
    </row>
    <row r="18" spans="1:3" x14ac:dyDescent="0.25">
      <c r="A18">
        <v>14</v>
      </c>
      <c r="B18" s="1"/>
      <c r="C18" s="3">
        <v>14</v>
      </c>
    </row>
    <row r="19" spans="1:3" x14ac:dyDescent="0.25">
      <c r="A19">
        <v>15</v>
      </c>
      <c r="B19" s="1"/>
      <c r="C19" s="3">
        <v>15</v>
      </c>
    </row>
    <row r="20" spans="1:3" x14ac:dyDescent="0.25">
      <c r="A20">
        <v>16</v>
      </c>
      <c r="B20" s="1"/>
      <c r="C20" s="3">
        <v>16</v>
      </c>
    </row>
    <row r="21" spans="1:3" x14ac:dyDescent="0.25">
      <c r="A21">
        <v>17</v>
      </c>
      <c r="B21" s="1"/>
      <c r="C21" s="3">
        <v>17</v>
      </c>
    </row>
    <row r="22" spans="1:3" x14ac:dyDescent="0.25">
      <c r="A22">
        <v>18</v>
      </c>
      <c r="C22" s="3">
        <v>18</v>
      </c>
    </row>
    <row r="23" spans="1:3" x14ac:dyDescent="0.25">
      <c r="A23">
        <v>19</v>
      </c>
      <c r="C23" s="3">
        <v>19</v>
      </c>
    </row>
    <row r="24" spans="1:3" x14ac:dyDescent="0.25">
      <c r="A24">
        <v>20</v>
      </c>
      <c r="C24" s="3">
        <v>20</v>
      </c>
    </row>
    <row r="25" spans="1:3" x14ac:dyDescent="0.25">
      <c r="A25">
        <v>21</v>
      </c>
      <c r="C25" s="3">
        <v>21</v>
      </c>
    </row>
    <row r="26" spans="1:3" x14ac:dyDescent="0.25">
      <c r="A26">
        <v>22</v>
      </c>
      <c r="C26" s="3">
        <v>22</v>
      </c>
    </row>
    <row r="27" spans="1:3" x14ac:dyDescent="0.25">
      <c r="A27">
        <v>23</v>
      </c>
      <c r="C27" s="3">
        <v>23</v>
      </c>
    </row>
    <row r="28" spans="1:3" x14ac:dyDescent="0.25">
      <c r="A28">
        <v>24</v>
      </c>
      <c r="C28" s="3">
        <v>24</v>
      </c>
    </row>
    <row r="29" spans="1:3" x14ac:dyDescent="0.25">
      <c r="A29">
        <v>25</v>
      </c>
      <c r="C29" s="3">
        <v>25</v>
      </c>
    </row>
    <row r="30" spans="1:3" x14ac:dyDescent="0.25">
      <c r="A30">
        <v>26</v>
      </c>
      <c r="C30" s="3">
        <v>26</v>
      </c>
    </row>
    <row r="31" spans="1:3" x14ac:dyDescent="0.25">
      <c r="A31">
        <v>27</v>
      </c>
      <c r="C31" s="3">
        <v>27</v>
      </c>
    </row>
    <row r="32" spans="1:3" x14ac:dyDescent="0.25">
      <c r="A32">
        <v>28</v>
      </c>
      <c r="C32" s="3">
        <v>28</v>
      </c>
    </row>
    <row r="33" spans="1:3" x14ac:dyDescent="0.25">
      <c r="A33">
        <v>29</v>
      </c>
      <c r="C33" s="3">
        <v>29</v>
      </c>
    </row>
    <row r="34" spans="1:3" x14ac:dyDescent="0.25">
      <c r="A34">
        <v>30</v>
      </c>
      <c r="C34" s="3">
        <v>30</v>
      </c>
    </row>
    <row r="35" spans="1:3" x14ac:dyDescent="0.25">
      <c r="C35" s="3"/>
    </row>
    <row r="36" spans="1:3" x14ac:dyDescent="0.25">
      <c r="C36" s="3"/>
    </row>
    <row r="37" spans="1:3" x14ac:dyDescent="0.25">
      <c r="C37" s="3"/>
    </row>
    <row r="38" spans="1:3" x14ac:dyDescent="0.25">
      <c r="C38" s="3"/>
    </row>
    <row r="39" spans="1:3" x14ac:dyDescent="0.25">
      <c r="C39" s="3"/>
    </row>
    <row r="40" spans="1:3" x14ac:dyDescent="0.25">
      <c r="C40" s="3"/>
    </row>
    <row r="41" spans="1:3" x14ac:dyDescent="0.25">
      <c r="C41" s="3"/>
    </row>
    <row r="42" spans="1:3" x14ac:dyDescent="0.25">
      <c r="C42" s="3"/>
    </row>
    <row r="43" spans="1:3" x14ac:dyDescent="0.25">
      <c r="C43" s="3"/>
    </row>
    <row r="44" spans="1:3" x14ac:dyDescent="0.25">
      <c r="C44" s="3"/>
    </row>
    <row r="45" spans="1:3" x14ac:dyDescent="0.25">
      <c r="C45" s="3"/>
    </row>
    <row r="46" spans="1:3" x14ac:dyDescent="0.25">
      <c r="C46" s="3"/>
    </row>
    <row r="47" spans="1:3" x14ac:dyDescent="0.25">
      <c r="C47" s="3"/>
    </row>
    <row r="48" spans="1:3" x14ac:dyDescent="0.25">
      <c r="C48" s="3"/>
    </row>
    <row r="49" spans="3:3" x14ac:dyDescent="0.25">
      <c r="C49" s="3"/>
    </row>
    <row r="50" spans="3:3" x14ac:dyDescent="0.25">
      <c r="C50" s="3"/>
    </row>
    <row r="51" spans="3:3" x14ac:dyDescent="0.25">
      <c r="C51" s="3"/>
    </row>
    <row r="52" spans="3:3" x14ac:dyDescent="0.25">
      <c r="C52" s="3"/>
    </row>
    <row r="53" spans="3:3" x14ac:dyDescent="0.25">
      <c r="C53" s="3"/>
    </row>
    <row r="54" spans="3:3" x14ac:dyDescent="0.25">
      <c r="C54" s="3"/>
    </row>
    <row r="55" spans="3:3" x14ac:dyDescent="0.25">
      <c r="C55" s="3"/>
    </row>
    <row r="56" spans="3:3" x14ac:dyDescent="0.25">
      <c r="C56" s="3"/>
    </row>
    <row r="57" spans="3:3" x14ac:dyDescent="0.25">
      <c r="C57" s="3"/>
    </row>
    <row r="58" spans="3:3" x14ac:dyDescent="0.25">
      <c r="C58" s="3"/>
    </row>
    <row r="59" spans="3:3" x14ac:dyDescent="0.25">
      <c r="C59" s="3"/>
    </row>
    <row r="60" spans="3:3" x14ac:dyDescent="0.25">
      <c r="C60" s="3"/>
    </row>
    <row r="61" spans="3:3" x14ac:dyDescent="0.25">
      <c r="C61" s="3"/>
    </row>
    <row r="62" spans="3:3" x14ac:dyDescent="0.25">
      <c r="C62" s="3"/>
    </row>
    <row r="63" spans="3:3" x14ac:dyDescent="0.25">
      <c r="C63" s="3"/>
    </row>
    <row r="64" spans="3:3" x14ac:dyDescent="0.25">
      <c r="C64" s="3"/>
    </row>
    <row r="65" spans="3:3" x14ac:dyDescent="0.25">
      <c r="C65" s="3"/>
    </row>
    <row r="66" spans="3:3" x14ac:dyDescent="0.25">
      <c r="C66" s="3"/>
    </row>
    <row r="67" spans="3:3" x14ac:dyDescent="0.25">
      <c r="C67" s="3"/>
    </row>
    <row r="68" spans="3:3" x14ac:dyDescent="0.25">
      <c r="C68" s="3"/>
    </row>
    <row r="69" spans="3:3" x14ac:dyDescent="0.25">
      <c r="C69" s="3"/>
    </row>
    <row r="70" spans="3:3" x14ac:dyDescent="0.25">
      <c r="C70" s="3"/>
    </row>
    <row r="71" spans="3:3" x14ac:dyDescent="0.25">
      <c r="C71" s="3"/>
    </row>
    <row r="72" spans="3:3" x14ac:dyDescent="0.25">
      <c r="C72" s="3"/>
    </row>
    <row r="73" spans="3:3" x14ac:dyDescent="0.25">
      <c r="C73" s="3"/>
    </row>
    <row r="74" spans="3:3" x14ac:dyDescent="0.25">
      <c r="C74" s="3"/>
    </row>
    <row r="75" spans="3:3" x14ac:dyDescent="0.25">
      <c r="C75" s="3"/>
    </row>
    <row r="76" spans="3:3" x14ac:dyDescent="0.25">
      <c r="C76" s="3"/>
    </row>
    <row r="77" spans="3:3" x14ac:dyDescent="0.25">
      <c r="C77" s="3"/>
    </row>
    <row r="78" spans="3:3" x14ac:dyDescent="0.25">
      <c r="C78" s="3"/>
    </row>
    <row r="79" spans="3:3" x14ac:dyDescent="0.25">
      <c r="C79" s="3"/>
    </row>
    <row r="80" spans="3:3" x14ac:dyDescent="0.25">
      <c r="C80" s="3"/>
    </row>
    <row r="81" spans="3:3" x14ac:dyDescent="0.25">
      <c r="C81" s="3"/>
    </row>
    <row r="82" spans="3:3" x14ac:dyDescent="0.25">
      <c r="C82" s="3"/>
    </row>
    <row r="83" spans="3:3" x14ac:dyDescent="0.25">
      <c r="C83" s="3"/>
    </row>
    <row r="84" spans="3:3" x14ac:dyDescent="0.25">
      <c r="C84" s="3"/>
    </row>
    <row r="85" spans="3:3" x14ac:dyDescent="0.25">
      <c r="C85" s="3"/>
    </row>
    <row r="86" spans="3:3" x14ac:dyDescent="0.25">
      <c r="C86" s="3"/>
    </row>
    <row r="87" spans="3:3" x14ac:dyDescent="0.25">
      <c r="C87" s="3"/>
    </row>
    <row r="88" spans="3:3" x14ac:dyDescent="0.25">
      <c r="C88" s="3"/>
    </row>
    <row r="89" spans="3:3" x14ac:dyDescent="0.25">
      <c r="C89" s="3"/>
    </row>
    <row r="90" spans="3:3" x14ac:dyDescent="0.25">
      <c r="C90" s="3"/>
    </row>
    <row r="91" spans="3:3" x14ac:dyDescent="0.25">
      <c r="C91" s="3"/>
    </row>
    <row r="92" spans="3:3" x14ac:dyDescent="0.25">
      <c r="C92" s="3"/>
    </row>
    <row r="93" spans="3:3" x14ac:dyDescent="0.25">
      <c r="C93" s="3"/>
    </row>
    <row r="94" spans="3:3" x14ac:dyDescent="0.25">
      <c r="C94" s="3"/>
    </row>
    <row r="95" spans="3:3" x14ac:dyDescent="0.25">
      <c r="C95" s="3"/>
    </row>
    <row r="96" spans="3:3" x14ac:dyDescent="0.25">
      <c r="C96" s="3"/>
    </row>
    <row r="97" spans="3:3" x14ac:dyDescent="0.25">
      <c r="C97" s="3"/>
    </row>
    <row r="98" spans="3:3" x14ac:dyDescent="0.25">
      <c r="C98" s="3"/>
    </row>
  </sheetData>
  <mergeCells count="1">
    <mergeCell ref="F4:G4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7"/>
  <sheetViews>
    <sheetView workbookViewId="0">
      <selection activeCell="B1" sqref="B1:B2"/>
    </sheetView>
  </sheetViews>
  <sheetFormatPr defaultRowHeight="15" x14ac:dyDescent="0.25"/>
  <cols>
    <col min="2" max="2" width="24.42578125" bestFit="1" customWidth="1"/>
    <col min="3" max="3" width="16.7109375" bestFit="1" customWidth="1"/>
    <col min="4" max="4" width="25" customWidth="1"/>
    <col min="5" max="5" width="14.7109375" bestFit="1" customWidth="1"/>
    <col min="6" max="6" width="35.5703125" bestFit="1" customWidth="1"/>
    <col min="7" max="7" width="14.28515625" bestFit="1" customWidth="1"/>
    <col min="8" max="8" width="11.5703125" bestFit="1" customWidth="1"/>
    <col min="9" max="9" width="12.42578125" bestFit="1" customWidth="1"/>
  </cols>
  <sheetData>
    <row r="1" spans="1:10" x14ac:dyDescent="0.25">
      <c r="B1" s="2" t="s">
        <v>63</v>
      </c>
    </row>
    <row r="2" spans="1:10" x14ac:dyDescent="0.25">
      <c r="B2" s="2"/>
    </row>
    <row r="3" spans="1:10" x14ac:dyDescent="0.25">
      <c r="B3" s="2"/>
    </row>
    <row r="4" spans="1:10" x14ac:dyDescent="0.25">
      <c r="A4" s="2" t="s">
        <v>1</v>
      </c>
      <c r="B4" s="2" t="s">
        <v>0</v>
      </c>
      <c r="C4" s="2" t="s">
        <v>3</v>
      </c>
      <c r="D4" s="2"/>
      <c r="E4" s="2"/>
      <c r="F4" s="19" t="s">
        <v>13</v>
      </c>
      <c r="G4" s="19"/>
      <c r="H4" s="2"/>
      <c r="I4" s="2"/>
      <c r="J4" s="2"/>
    </row>
    <row r="5" spans="1:10" x14ac:dyDescent="0.25">
      <c r="A5">
        <v>1</v>
      </c>
      <c r="B5" s="1"/>
      <c r="C5" s="3">
        <v>1</v>
      </c>
      <c r="F5" s="5" t="s">
        <v>11</v>
      </c>
      <c r="G5" s="6">
        <f>COUNT(C5:C34)</f>
        <v>30</v>
      </c>
    </row>
    <row r="6" spans="1:10" x14ac:dyDescent="0.25">
      <c r="A6">
        <v>2</v>
      </c>
      <c r="B6" s="1"/>
      <c r="C6" s="3">
        <v>2</v>
      </c>
      <c r="F6" s="5" t="s">
        <v>7</v>
      </c>
      <c r="G6" s="6">
        <f>AVERAGE(C5:C34)</f>
        <v>15.5</v>
      </c>
    </row>
    <row r="7" spans="1:10" x14ac:dyDescent="0.25">
      <c r="A7">
        <v>3</v>
      </c>
      <c r="B7" s="1"/>
      <c r="C7" s="3">
        <v>3</v>
      </c>
      <c r="F7" s="5" t="s">
        <v>8</v>
      </c>
      <c r="G7" s="22">
        <f>STDEV(C5:C34)</f>
        <v>8.8034084308295046</v>
      </c>
    </row>
    <row r="8" spans="1:10" x14ac:dyDescent="0.25">
      <c r="A8">
        <v>4</v>
      </c>
      <c r="B8" s="1"/>
      <c r="C8" s="3">
        <v>4</v>
      </c>
      <c r="F8" s="5" t="s">
        <v>2</v>
      </c>
      <c r="G8" s="6">
        <f>MEDIAN(C5:C34)</f>
        <v>15.5</v>
      </c>
    </row>
    <row r="9" spans="1:10" x14ac:dyDescent="0.25">
      <c r="A9">
        <v>5</v>
      </c>
      <c r="B9" s="1"/>
      <c r="C9" s="3">
        <v>5</v>
      </c>
      <c r="F9" s="5" t="s">
        <v>9</v>
      </c>
      <c r="G9" s="6">
        <f>MIN(C5:C34)</f>
        <v>1</v>
      </c>
    </row>
    <row r="10" spans="1:10" x14ac:dyDescent="0.25">
      <c r="A10">
        <v>6</v>
      </c>
      <c r="B10" s="1"/>
      <c r="C10" s="3">
        <v>6</v>
      </c>
      <c r="F10" s="5" t="s">
        <v>10</v>
      </c>
      <c r="G10" s="6">
        <f>MAX(C5:C34)</f>
        <v>30</v>
      </c>
    </row>
    <row r="11" spans="1:10" x14ac:dyDescent="0.25">
      <c r="A11">
        <v>7</v>
      </c>
      <c r="B11" s="1"/>
      <c r="C11" s="3">
        <v>7</v>
      </c>
      <c r="F11" s="9" t="s">
        <v>14</v>
      </c>
      <c r="G11" s="6">
        <f>_xlfn.QUARTILE.INC(C5:C34,1)</f>
        <v>8.25</v>
      </c>
    </row>
    <row r="12" spans="1:10" x14ac:dyDescent="0.25">
      <c r="A12">
        <v>8</v>
      </c>
      <c r="B12" s="1"/>
      <c r="C12" s="3">
        <v>8</v>
      </c>
      <c r="F12" s="9" t="s">
        <v>15</v>
      </c>
      <c r="G12" s="6">
        <f>_xlfn.QUARTILE.INC(C5:C34,3)</f>
        <v>22.75</v>
      </c>
    </row>
    <row r="13" spans="1:10" x14ac:dyDescent="0.25">
      <c r="A13">
        <v>9</v>
      </c>
      <c r="B13" s="1"/>
      <c r="C13" s="3">
        <v>9</v>
      </c>
      <c r="F13" s="9" t="s">
        <v>16</v>
      </c>
      <c r="G13" s="6">
        <f>G12-G11</f>
        <v>14.5</v>
      </c>
    </row>
    <row r="14" spans="1:10" x14ac:dyDescent="0.25">
      <c r="A14">
        <v>10</v>
      </c>
      <c r="B14" s="1"/>
      <c r="C14" s="3">
        <v>10</v>
      </c>
      <c r="F14" s="9" t="s">
        <v>62</v>
      </c>
      <c r="G14" s="7">
        <f>G12+1.5*G13</f>
        <v>44.5</v>
      </c>
    </row>
    <row r="15" spans="1:10" x14ac:dyDescent="0.25">
      <c r="A15">
        <v>11</v>
      </c>
      <c r="B15" s="1"/>
      <c r="C15" s="3">
        <v>11</v>
      </c>
    </row>
    <row r="16" spans="1:10" x14ac:dyDescent="0.25">
      <c r="A16">
        <v>12</v>
      </c>
      <c r="B16" s="1"/>
      <c r="C16" s="3">
        <v>12</v>
      </c>
    </row>
    <row r="17" spans="1:3" x14ac:dyDescent="0.25">
      <c r="A17">
        <v>13</v>
      </c>
      <c r="B17" s="1"/>
      <c r="C17" s="3">
        <v>13</v>
      </c>
    </row>
    <row r="18" spans="1:3" x14ac:dyDescent="0.25">
      <c r="A18">
        <v>14</v>
      </c>
      <c r="B18" s="1"/>
      <c r="C18" s="3">
        <v>14</v>
      </c>
    </row>
    <row r="19" spans="1:3" x14ac:dyDescent="0.25">
      <c r="A19">
        <v>15</v>
      </c>
      <c r="B19" s="1"/>
      <c r="C19" s="3">
        <v>15</v>
      </c>
    </row>
    <row r="20" spans="1:3" x14ac:dyDescent="0.25">
      <c r="A20">
        <v>16</v>
      </c>
      <c r="B20" s="1"/>
      <c r="C20" s="3">
        <v>16</v>
      </c>
    </row>
    <row r="21" spans="1:3" x14ac:dyDescent="0.25">
      <c r="A21">
        <v>17</v>
      </c>
      <c r="C21" s="3">
        <v>17</v>
      </c>
    </row>
    <row r="22" spans="1:3" x14ac:dyDescent="0.25">
      <c r="A22">
        <v>18</v>
      </c>
      <c r="C22" s="3">
        <v>18</v>
      </c>
    </row>
    <row r="23" spans="1:3" x14ac:dyDescent="0.25">
      <c r="A23">
        <v>19</v>
      </c>
      <c r="C23" s="3">
        <v>19</v>
      </c>
    </row>
    <row r="24" spans="1:3" x14ac:dyDescent="0.25">
      <c r="A24">
        <v>20</v>
      </c>
      <c r="C24" s="3">
        <v>20</v>
      </c>
    </row>
    <row r="25" spans="1:3" x14ac:dyDescent="0.25">
      <c r="A25">
        <v>21</v>
      </c>
      <c r="C25" s="3">
        <v>21</v>
      </c>
    </row>
    <row r="26" spans="1:3" x14ac:dyDescent="0.25">
      <c r="A26">
        <v>22</v>
      </c>
      <c r="C26" s="3">
        <v>22</v>
      </c>
    </row>
    <row r="27" spans="1:3" x14ac:dyDescent="0.25">
      <c r="A27">
        <v>23</v>
      </c>
      <c r="C27" s="3">
        <v>23</v>
      </c>
    </row>
    <row r="28" spans="1:3" x14ac:dyDescent="0.25">
      <c r="A28">
        <v>24</v>
      </c>
      <c r="C28" s="3">
        <v>24</v>
      </c>
    </row>
    <row r="29" spans="1:3" x14ac:dyDescent="0.25">
      <c r="A29">
        <v>25</v>
      </c>
      <c r="C29" s="3">
        <v>25</v>
      </c>
    </row>
    <row r="30" spans="1:3" x14ac:dyDescent="0.25">
      <c r="A30">
        <v>26</v>
      </c>
      <c r="C30" s="3">
        <v>26</v>
      </c>
    </row>
    <row r="31" spans="1:3" x14ac:dyDescent="0.25">
      <c r="A31">
        <v>27</v>
      </c>
      <c r="C31" s="3">
        <v>27</v>
      </c>
    </row>
    <row r="32" spans="1:3" x14ac:dyDescent="0.25">
      <c r="A32">
        <v>28</v>
      </c>
      <c r="C32" s="3">
        <v>28</v>
      </c>
    </row>
    <row r="33" spans="1:3" x14ac:dyDescent="0.25">
      <c r="A33">
        <v>29</v>
      </c>
      <c r="C33" s="3">
        <v>29</v>
      </c>
    </row>
    <row r="34" spans="1:3" x14ac:dyDescent="0.25">
      <c r="A34">
        <v>30</v>
      </c>
      <c r="C34" s="3">
        <v>30</v>
      </c>
    </row>
    <row r="35" spans="1:3" x14ac:dyDescent="0.25">
      <c r="C35" s="3"/>
    </row>
    <row r="36" spans="1:3" x14ac:dyDescent="0.25">
      <c r="C36" s="3"/>
    </row>
    <row r="37" spans="1:3" x14ac:dyDescent="0.25">
      <c r="C37" s="3"/>
    </row>
    <row r="38" spans="1:3" x14ac:dyDescent="0.25">
      <c r="C38" s="3"/>
    </row>
    <row r="39" spans="1:3" x14ac:dyDescent="0.25">
      <c r="C39" s="3"/>
    </row>
    <row r="40" spans="1:3" x14ac:dyDescent="0.25">
      <c r="C40" s="3"/>
    </row>
    <row r="41" spans="1:3" x14ac:dyDescent="0.25">
      <c r="C41" s="3"/>
    </row>
    <row r="42" spans="1:3" x14ac:dyDescent="0.25">
      <c r="C42" s="3"/>
    </row>
    <row r="43" spans="1:3" x14ac:dyDescent="0.25">
      <c r="C43" s="3"/>
    </row>
    <row r="44" spans="1:3" x14ac:dyDescent="0.25">
      <c r="C44" s="3"/>
    </row>
    <row r="45" spans="1:3" x14ac:dyDescent="0.25">
      <c r="C45" s="3"/>
    </row>
    <row r="46" spans="1:3" x14ac:dyDescent="0.25">
      <c r="C46" s="3"/>
    </row>
    <row r="47" spans="1:3" x14ac:dyDescent="0.25">
      <c r="C47" s="3"/>
    </row>
    <row r="48" spans="1:3" x14ac:dyDescent="0.25">
      <c r="C48" s="3"/>
    </row>
    <row r="49" spans="3:3" x14ac:dyDescent="0.25">
      <c r="C49" s="3"/>
    </row>
    <row r="50" spans="3:3" x14ac:dyDescent="0.25">
      <c r="C50" s="3"/>
    </row>
    <row r="51" spans="3:3" x14ac:dyDescent="0.25">
      <c r="C51" s="3"/>
    </row>
    <row r="52" spans="3:3" x14ac:dyDescent="0.25">
      <c r="C52" s="3"/>
    </row>
    <row r="53" spans="3:3" x14ac:dyDescent="0.25">
      <c r="C53" s="3"/>
    </row>
    <row r="54" spans="3:3" x14ac:dyDescent="0.25">
      <c r="C54" s="3"/>
    </row>
    <row r="55" spans="3:3" x14ac:dyDescent="0.25">
      <c r="C55" s="3"/>
    </row>
    <row r="56" spans="3:3" x14ac:dyDescent="0.25">
      <c r="C56" s="3"/>
    </row>
    <row r="57" spans="3:3" x14ac:dyDescent="0.25">
      <c r="C57" s="3"/>
    </row>
    <row r="58" spans="3:3" x14ac:dyDescent="0.25">
      <c r="C58" s="3"/>
    </row>
    <row r="59" spans="3:3" x14ac:dyDescent="0.25">
      <c r="C59" s="3"/>
    </row>
    <row r="60" spans="3:3" x14ac:dyDescent="0.25">
      <c r="C60" s="3"/>
    </row>
    <row r="61" spans="3:3" x14ac:dyDescent="0.25">
      <c r="C61" s="3"/>
    </row>
    <row r="62" spans="3:3" x14ac:dyDescent="0.25">
      <c r="C62" s="3"/>
    </row>
    <row r="63" spans="3:3" x14ac:dyDescent="0.25">
      <c r="C63" s="3"/>
    </row>
    <row r="64" spans="3:3" x14ac:dyDescent="0.25">
      <c r="C64" s="3"/>
    </row>
    <row r="65" spans="3:3" x14ac:dyDescent="0.25">
      <c r="C65" s="3"/>
    </row>
    <row r="66" spans="3:3" x14ac:dyDescent="0.25">
      <c r="C66" s="3"/>
    </row>
    <row r="67" spans="3:3" x14ac:dyDescent="0.25">
      <c r="C67" s="3"/>
    </row>
    <row r="68" spans="3:3" x14ac:dyDescent="0.25">
      <c r="C68" s="3"/>
    </row>
    <row r="69" spans="3:3" x14ac:dyDescent="0.25">
      <c r="C69" s="3"/>
    </row>
    <row r="70" spans="3:3" x14ac:dyDescent="0.25">
      <c r="C70" s="3"/>
    </row>
    <row r="71" spans="3:3" x14ac:dyDescent="0.25">
      <c r="C71" s="3"/>
    </row>
    <row r="72" spans="3:3" x14ac:dyDescent="0.25">
      <c r="C72" s="3"/>
    </row>
    <row r="73" spans="3:3" x14ac:dyDescent="0.25">
      <c r="C73" s="3"/>
    </row>
    <row r="74" spans="3:3" x14ac:dyDescent="0.25">
      <c r="C74" s="3"/>
    </row>
    <row r="75" spans="3:3" x14ac:dyDescent="0.25">
      <c r="C75" s="3"/>
    </row>
    <row r="76" spans="3:3" x14ac:dyDescent="0.25">
      <c r="C76" s="3"/>
    </row>
    <row r="77" spans="3:3" x14ac:dyDescent="0.25">
      <c r="C77" s="3"/>
    </row>
    <row r="78" spans="3:3" x14ac:dyDescent="0.25">
      <c r="C78" s="3"/>
    </row>
    <row r="79" spans="3:3" x14ac:dyDescent="0.25">
      <c r="C79" s="3"/>
    </row>
    <row r="80" spans="3:3" x14ac:dyDescent="0.25">
      <c r="C80" s="3"/>
    </row>
    <row r="81" spans="3:3" x14ac:dyDescent="0.25">
      <c r="C81" s="3"/>
    </row>
    <row r="82" spans="3:3" x14ac:dyDescent="0.25">
      <c r="C82" s="3"/>
    </row>
    <row r="83" spans="3:3" x14ac:dyDescent="0.25">
      <c r="C83" s="3"/>
    </row>
    <row r="84" spans="3:3" x14ac:dyDescent="0.25">
      <c r="C84" s="3"/>
    </row>
    <row r="85" spans="3:3" x14ac:dyDescent="0.25">
      <c r="C85" s="3"/>
    </row>
    <row r="86" spans="3:3" x14ac:dyDescent="0.25">
      <c r="C86" s="3"/>
    </row>
    <row r="87" spans="3:3" x14ac:dyDescent="0.25">
      <c r="C87" s="3"/>
    </row>
    <row r="88" spans="3:3" x14ac:dyDescent="0.25">
      <c r="C88" s="3"/>
    </row>
    <row r="89" spans="3:3" x14ac:dyDescent="0.25">
      <c r="C89" s="3"/>
    </row>
    <row r="90" spans="3:3" x14ac:dyDescent="0.25">
      <c r="C90" s="3"/>
    </row>
    <row r="91" spans="3:3" x14ac:dyDescent="0.25">
      <c r="C91" s="3"/>
    </row>
    <row r="92" spans="3:3" x14ac:dyDescent="0.25">
      <c r="C92" s="3"/>
    </row>
    <row r="93" spans="3:3" x14ac:dyDescent="0.25">
      <c r="C93" s="3"/>
    </row>
    <row r="94" spans="3:3" x14ac:dyDescent="0.25">
      <c r="C94" s="3"/>
    </row>
    <row r="95" spans="3:3" x14ac:dyDescent="0.25">
      <c r="C95" s="3"/>
    </row>
    <row r="96" spans="3:3" x14ac:dyDescent="0.25">
      <c r="C96" s="3"/>
    </row>
    <row r="97" spans="3:3" x14ac:dyDescent="0.25">
      <c r="C97" s="3"/>
    </row>
  </sheetData>
  <mergeCells count="1">
    <mergeCell ref="F4:G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G90"/>
  <sheetViews>
    <sheetView workbookViewId="0">
      <selection activeCell="C3" sqref="C3"/>
    </sheetView>
  </sheetViews>
  <sheetFormatPr defaultRowHeight="15" x14ac:dyDescent="0.25"/>
  <cols>
    <col min="1" max="1" width="21.85546875" bestFit="1" customWidth="1"/>
    <col min="2" max="2" width="23.140625" style="8" bestFit="1" customWidth="1"/>
    <col min="3" max="3" width="14.140625" style="8" bestFit="1" customWidth="1"/>
    <col min="4" max="4" width="24.140625" style="8" bestFit="1" customWidth="1"/>
    <col min="5" max="5" width="34.140625" style="8" customWidth="1"/>
    <col min="6" max="6" width="45.7109375" bestFit="1" customWidth="1"/>
    <col min="7" max="7" width="12" bestFit="1" customWidth="1"/>
  </cols>
  <sheetData>
    <row r="2" spans="1:7" x14ac:dyDescent="0.25">
      <c r="A2" s="2" t="s">
        <v>18</v>
      </c>
      <c r="B2" s="13" t="s">
        <v>17</v>
      </c>
      <c r="C2" s="13" t="s">
        <v>7</v>
      </c>
      <c r="D2" s="13" t="s">
        <v>60</v>
      </c>
    </row>
    <row r="3" spans="1:7" x14ac:dyDescent="0.25">
      <c r="A3" t="s">
        <v>30</v>
      </c>
      <c r="B3" s="12">
        <v>1</v>
      </c>
      <c r="C3" s="14">
        <f>$G$5</f>
        <v>10.329545454545455</v>
      </c>
      <c r="D3" s="14">
        <f>$G$7</f>
        <v>56.530131189545109</v>
      </c>
      <c r="F3" s="19" t="s">
        <v>13</v>
      </c>
      <c r="G3" s="19"/>
    </row>
    <row r="4" spans="1:7" x14ac:dyDescent="0.25">
      <c r="A4" t="s">
        <v>31</v>
      </c>
      <c r="B4" s="12">
        <v>3</v>
      </c>
      <c r="C4" s="14">
        <f t="shared" ref="C4:C67" si="0">$G$5</f>
        <v>10.329545454545455</v>
      </c>
      <c r="D4" s="14">
        <f t="shared" ref="D4:D67" si="1">$G$7</f>
        <v>56.530131189545109</v>
      </c>
      <c r="F4" s="5" t="s">
        <v>11</v>
      </c>
      <c r="G4" s="10">
        <f>COUNT(B3:B90)</f>
        <v>88</v>
      </c>
    </row>
    <row r="5" spans="1:7" x14ac:dyDescent="0.25">
      <c r="A5" t="s">
        <v>32</v>
      </c>
      <c r="B5" s="12">
        <v>4</v>
      </c>
      <c r="C5" s="14">
        <f t="shared" si="0"/>
        <v>10.329545454545455</v>
      </c>
      <c r="D5" s="14">
        <f t="shared" si="1"/>
        <v>56.530131189545109</v>
      </c>
      <c r="F5" s="5" t="s">
        <v>7</v>
      </c>
      <c r="G5" s="10">
        <f>AVERAGE(B3:B90)</f>
        <v>10.329545454545455</v>
      </c>
    </row>
    <row r="6" spans="1:7" x14ac:dyDescent="0.25">
      <c r="A6" t="s">
        <v>33</v>
      </c>
      <c r="B6" s="12">
        <v>0</v>
      </c>
      <c r="C6" s="14">
        <f t="shared" si="0"/>
        <v>10.329545454545455</v>
      </c>
      <c r="D6" s="14">
        <f t="shared" si="1"/>
        <v>56.530131189545109</v>
      </c>
      <c r="F6" s="5" t="s">
        <v>8</v>
      </c>
      <c r="G6" s="10">
        <f>STDEV(B3:B90)</f>
        <v>15.400195244999885</v>
      </c>
    </row>
    <row r="7" spans="1:7" x14ac:dyDescent="0.25">
      <c r="A7" t="s">
        <v>34</v>
      </c>
      <c r="B7" s="12">
        <v>0</v>
      </c>
      <c r="C7" s="14">
        <f t="shared" si="0"/>
        <v>10.329545454545455</v>
      </c>
      <c r="D7" s="14">
        <f t="shared" si="1"/>
        <v>56.530131189545109</v>
      </c>
      <c r="F7" s="5" t="s">
        <v>59</v>
      </c>
      <c r="G7" s="11">
        <f>G5+3*G6</f>
        <v>56.530131189545109</v>
      </c>
    </row>
    <row r="8" spans="1:7" x14ac:dyDescent="0.25">
      <c r="A8" t="s">
        <v>35</v>
      </c>
      <c r="B8" s="12">
        <v>0</v>
      </c>
      <c r="C8" s="14">
        <f t="shared" si="0"/>
        <v>10.329545454545455</v>
      </c>
      <c r="D8" s="14">
        <f t="shared" si="1"/>
        <v>56.530131189545109</v>
      </c>
      <c r="F8" s="5" t="s">
        <v>2</v>
      </c>
      <c r="G8" s="10">
        <f>MEDIAN(B3:B90)</f>
        <v>5.5</v>
      </c>
    </row>
    <row r="9" spans="1:7" x14ac:dyDescent="0.25">
      <c r="A9" t="s">
        <v>36</v>
      </c>
      <c r="B9" s="12">
        <v>1</v>
      </c>
      <c r="C9" s="14">
        <f t="shared" si="0"/>
        <v>10.329545454545455</v>
      </c>
      <c r="D9" s="14">
        <f t="shared" si="1"/>
        <v>56.530131189545109</v>
      </c>
      <c r="F9" s="15" t="s">
        <v>9</v>
      </c>
      <c r="G9" s="16">
        <f>MIN(B3:B90)</f>
        <v>0</v>
      </c>
    </row>
    <row r="10" spans="1:7" x14ac:dyDescent="0.25">
      <c r="A10" t="s">
        <v>37</v>
      </c>
      <c r="B10" s="12">
        <v>4</v>
      </c>
      <c r="C10" s="14">
        <f t="shared" si="0"/>
        <v>10.329545454545455</v>
      </c>
      <c r="D10" s="14">
        <f t="shared" si="1"/>
        <v>56.530131189545109</v>
      </c>
      <c r="F10" s="5" t="s">
        <v>10</v>
      </c>
      <c r="G10" s="10">
        <f>MAX(B3:B90)</f>
        <v>100</v>
      </c>
    </row>
    <row r="11" spans="1:7" x14ac:dyDescent="0.25">
      <c r="A11" t="s">
        <v>38</v>
      </c>
      <c r="B11" s="12">
        <v>4</v>
      </c>
      <c r="C11" s="14">
        <f t="shared" si="0"/>
        <v>10.329545454545455</v>
      </c>
      <c r="D11" s="14">
        <f t="shared" si="1"/>
        <v>56.530131189545109</v>
      </c>
      <c r="F11" s="17"/>
      <c r="G11" s="18"/>
    </row>
    <row r="12" spans="1:7" x14ac:dyDescent="0.25">
      <c r="A12" t="s">
        <v>39</v>
      </c>
      <c r="B12" s="12">
        <v>2</v>
      </c>
      <c r="C12" s="14">
        <f t="shared" si="0"/>
        <v>10.329545454545455</v>
      </c>
      <c r="D12" s="14">
        <f t="shared" si="1"/>
        <v>56.530131189545109</v>
      </c>
    </row>
    <row r="13" spans="1:7" x14ac:dyDescent="0.25">
      <c r="A13" t="s">
        <v>40</v>
      </c>
      <c r="B13" s="12">
        <v>14</v>
      </c>
      <c r="C13" s="14">
        <f t="shared" si="0"/>
        <v>10.329545454545455</v>
      </c>
      <c r="D13" s="14">
        <f t="shared" si="1"/>
        <v>56.530131189545109</v>
      </c>
    </row>
    <row r="14" spans="1:7" x14ac:dyDescent="0.25">
      <c r="A14" t="s">
        <v>41</v>
      </c>
      <c r="B14" s="12">
        <v>11</v>
      </c>
      <c r="C14" s="14">
        <f t="shared" si="0"/>
        <v>10.329545454545455</v>
      </c>
      <c r="D14" s="14">
        <f t="shared" si="1"/>
        <v>56.530131189545109</v>
      </c>
    </row>
    <row r="15" spans="1:7" x14ac:dyDescent="0.25">
      <c r="A15" t="s">
        <v>42</v>
      </c>
      <c r="B15" s="12">
        <v>5</v>
      </c>
      <c r="C15" s="14">
        <f t="shared" si="0"/>
        <v>10.329545454545455</v>
      </c>
      <c r="D15" s="14">
        <f t="shared" si="1"/>
        <v>56.530131189545109</v>
      </c>
    </row>
    <row r="16" spans="1:7" x14ac:dyDescent="0.25">
      <c r="A16" t="s">
        <v>42</v>
      </c>
      <c r="B16" s="12">
        <v>0</v>
      </c>
      <c r="C16" s="14">
        <f t="shared" si="0"/>
        <v>10.329545454545455</v>
      </c>
      <c r="D16" s="14">
        <f t="shared" si="1"/>
        <v>56.530131189545109</v>
      </c>
    </row>
    <row r="17" spans="1:4" x14ac:dyDescent="0.25">
      <c r="A17" t="s">
        <v>43</v>
      </c>
      <c r="B17" s="12">
        <v>19</v>
      </c>
      <c r="C17" s="14">
        <f t="shared" si="0"/>
        <v>10.329545454545455</v>
      </c>
      <c r="D17" s="14">
        <f t="shared" si="1"/>
        <v>56.530131189545109</v>
      </c>
    </row>
    <row r="18" spans="1:4" x14ac:dyDescent="0.25">
      <c r="A18" t="s">
        <v>44</v>
      </c>
      <c r="B18" s="12">
        <v>12</v>
      </c>
      <c r="C18" s="14">
        <f t="shared" si="0"/>
        <v>10.329545454545455</v>
      </c>
      <c r="D18" s="14">
        <f t="shared" si="1"/>
        <v>56.530131189545109</v>
      </c>
    </row>
    <row r="19" spans="1:4" x14ac:dyDescent="0.25">
      <c r="A19" t="s">
        <v>45</v>
      </c>
      <c r="B19" s="12">
        <v>23</v>
      </c>
      <c r="C19" s="14">
        <f t="shared" si="0"/>
        <v>10.329545454545455</v>
      </c>
      <c r="D19" s="14">
        <f t="shared" si="1"/>
        <v>56.530131189545109</v>
      </c>
    </row>
    <row r="20" spans="1:4" x14ac:dyDescent="0.25">
      <c r="A20" t="s">
        <v>46</v>
      </c>
      <c r="B20" s="12">
        <v>15</v>
      </c>
      <c r="C20" s="14">
        <f t="shared" si="0"/>
        <v>10.329545454545455</v>
      </c>
      <c r="D20" s="14">
        <f t="shared" si="1"/>
        <v>56.530131189545109</v>
      </c>
    </row>
    <row r="21" spans="1:4" x14ac:dyDescent="0.25">
      <c r="A21" t="s">
        <v>47</v>
      </c>
      <c r="B21" s="12">
        <v>16</v>
      </c>
      <c r="C21" s="14">
        <f t="shared" si="0"/>
        <v>10.329545454545455</v>
      </c>
      <c r="D21" s="14">
        <f t="shared" si="1"/>
        <v>56.530131189545109</v>
      </c>
    </row>
    <row r="22" spans="1:4" x14ac:dyDescent="0.25">
      <c r="A22" t="s">
        <v>48</v>
      </c>
      <c r="B22" s="12">
        <v>52</v>
      </c>
      <c r="C22" s="14">
        <f t="shared" si="0"/>
        <v>10.329545454545455</v>
      </c>
      <c r="D22" s="14">
        <f t="shared" si="1"/>
        <v>56.530131189545109</v>
      </c>
    </row>
    <row r="23" spans="1:4" x14ac:dyDescent="0.25">
      <c r="A23" t="s">
        <v>49</v>
      </c>
      <c r="B23" s="12">
        <v>0</v>
      </c>
      <c r="C23" s="14">
        <f t="shared" si="0"/>
        <v>10.329545454545455</v>
      </c>
      <c r="D23" s="14">
        <f t="shared" si="1"/>
        <v>56.530131189545109</v>
      </c>
    </row>
    <row r="24" spans="1:4" x14ac:dyDescent="0.25">
      <c r="A24" t="s">
        <v>50</v>
      </c>
      <c r="B24" s="12">
        <v>8</v>
      </c>
      <c r="C24" s="14">
        <f t="shared" si="0"/>
        <v>10.329545454545455</v>
      </c>
      <c r="D24" s="14">
        <f t="shared" si="1"/>
        <v>56.530131189545109</v>
      </c>
    </row>
    <row r="25" spans="1:4" x14ac:dyDescent="0.25">
      <c r="A25" t="s">
        <v>51</v>
      </c>
      <c r="B25" s="12">
        <v>1</v>
      </c>
      <c r="C25" s="14">
        <f t="shared" si="0"/>
        <v>10.329545454545455</v>
      </c>
      <c r="D25" s="14">
        <f t="shared" si="1"/>
        <v>56.530131189545109</v>
      </c>
    </row>
    <row r="26" spans="1:4" x14ac:dyDescent="0.25">
      <c r="A26" t="s">
        <v>52</v>
      </c>
      <c r="B26" s="12">
        <v>1</v>
      </c>
      <c r="C26" s="14">
        <f t="shared" si="0"/>
        <v>10.329545454545455</v>
      </c>
      <c r="D26" s="14">
        <f t="shared" si="1"/>
        <v>56.530131189545109</v>
      </c>
    </row>
    <row r="27" spans="1:4" x14ac:dyDescent="0.25">
      <c r="A27" t="s">
        <v>53</v>
      </c>
      <c r="B27" s="12">
        <v>13</v>
      </c>
      <c r="C27" s="14">
        <f t="shared" si="0"/>
        <v>10.329545454545455</v>
      </c>
      <c r="D27" s="14">
        <f t="shared" si="1"/>
        <v>56.530131189545109</v>
      </c>
    </row>
    <row r="28" spans="1:4" x14ac:dyDescent="0.25">
      <c r="A28" t="s">
        <v>53</v>
      </c>
      <c r="B28" s="12">
        <v>36</v>
      </c>
      <c r="C28" s="14">
        <f t="shared" si="0"/>
        <v>10.329545454545455</v>
      </c>
      <c r="D28" s="14">
        <f t="shared" si="1"/>
        <v>56.530131189545109</v>
      </c>
    </row>
    <row r="29" spans="1:4" x14ac:dyDescent="0.25">
      <c r="A29" t="s">
        <v>53</v>
      </c>
      <c r="B29" s="12">
        <v>100</v>
      </c>
      <c r="C29" s="14">
        <f t="shared" si="0"/>
        <v>10.329545454545455</v>
      </c>
      <c r="D29" s="14">
        <f t="shared" si="1"/>
        <v>56.530131189545109</v>
      </c>
    </row>
    <row r="30" spans="1:4" x14ac:dyDescent="0.25">
      <c r="A30" t="s">
        <v>54</v>
      </c>
      <c r="B30" s="12">
        <v>4</v>
      </c>
      <c r="C30" s="14">
        <f t="shared" si="0"/>
        <v>10.329545454545455</v>
      </c>
      <c r="D30" s="14">
        <f t="shared" si="1"/>
        <v>56.530131189545109</v>
      </c>
    </row>
    <row r="31" spans="1:4" x14ac:dyDescent="0.25">
      <c r="A31" t="s">
        <v>54</v>
      </c>
      <c r="B31" s="12">
        <v>7</v>
      </c>
      <c r="C31" s="14">
        <f t="shared" si="0"/>
        <v>10.329545454545455</v>
      </c>
      <c r="D31" s="14">
        <f t="shared" si="1"/>
        <v>56.530131189545109</v>
      </c>
    </row>
    <row r="32" spans="1:4" x14ac:dyDescent="0.25">
      <c r="A32" t="s">
        <v>54</v>
      </c>
      <c r="B32" s="12">
        <v>24</v>
      </c>
      <c r="C32" s="14">
        <f t="shared" si="0"/>
        <v>10.329545454545455</v>
      </c>
      <c r="D32" s="14">
        <f t="shared" si="1"/>
        <v>56.530131189545109</v>
      </c>
    </row>
    <row r="33" spans="1:4" x14ac:dyDescent="0.25">
      <c r="A33" t="s">
        <v>54</v>
      </c>
      <c r="B33" s="12">
        <v>41</v>
      </c>
      <c r="C33" s="14">
        <f t="shared" si="0"/>
        <v>10.329545454545455</v>
      </c>
      <c r="D33" s="14">
        <f t="shared" si="1"/>
        <v>56.530131189545109</v>
      </c>
    </row>
    <row r="34" spans="1:4" x14ac:dyDescent="0.25">
      <c r="A34" t="s">
        <v>54</v>
      </c>
      <c r="B34" s="12">
        <v>6</v>
      </c>
      <c r="C34" s="14">
        <f t="shared" si="0"/>
        <v>10.329545454545455</v>
      </c>
      <c r="D34" s="14">
        <f t="shared" si="1"/>
        <v>56.530131189545109</v>
      </c>
    </row>
    <row r="35" spans="1:4" x14ac:dyDescent="0.25">
      <c r="A35" t="s">
        <v>54</v>
      </c>
      <c r="B35" s="12">
        <v>4</v>
      </c>
      <c r="C35" s="14">
        <f t="shared" si="0"/>
        <v>10.329545454545455</v>
      </c>
      <c r="D35" s="14">
        <f t="shared" si="1"/>
        <v>56.530131189545109</v>
      </c>
    </row>
    <row r="36" spans="1:4" x14ac:dyDescent="0.25">
      <c r="A36" t="s">
        <v>54</v>
      </c>
      <c r="B36" s="12">
        <v>11</v>
      </c>
      <c r="C36" s="14">
        <f t="shared" si="0"/>
        <v>10.329545454545455</v>
      </c>
      <c r="D36" s="14">
        <f t="shared" si="1"/>
        <v>56.530131189545109</v>
      </c>
    </row>
    <row r="37" spans="1:4" x14ac:dyDescent="0.25">
      <c r="A37" t="s">
        <v>55</v>
      </c>
      <c r="B37" s="12">
        <v>1</v>
      </c>
      <c r="C37" s="14">
        <f t="shared" si="0"/>
        <v>10.329545454545455</v>
      </c>
      <c r="D37" s="14">
        <f t="shared" si="1"/>
        <v>56.530131189545109</v>
      </c>
    </row>
    <row r="38" spans="1:4" x14ac:dyDescent="0.25">
      <c r="A38" t="s">
        <v>55</v>
      </c>
      <c r="B38" s="12">
        <v>3</v>
      </c>
      <c r="C38" s="14">
        <f t="shared" si="0"/>
        <v>10.329545454545455</v>
      </c>
      <c r="D38" s="14">
        <f t="shared" si="1"/>
        <v>56.530131189545109</v>
      </c>
    </row>
    <row r="39" spans="1:4" x14ac:dyDescent="0.25">
      <c r="A39" t="s">
        <v>55</v>
      </c>
      <c r="B39" s="12">
        <v>4</v>
      </c>
      <c r="C39" s="14">
        <f t="shared" si="0"/>
        <v>10.329545454545455</v>
      </c>
      <c r="D39" s="14">
        <f t="shared" si="1"/>
        <v>56.530131189545109</v>
      </c>
    </row>
    <row r="40" spans="1:4" x14ac:dyDescent="0.25">
      <c r="A40" t="s">
        <v>55</v>
      </c>
      <c r="B40" s="12">
        <v>36</v>
      </c>
      <c r="C40" s="14">
        <f t="shared" si="0"/>
        <v>10.329545454545455</v>
      </c>
      <c r="D40" s="14">
        <f t="shared" si="1"/>
        <v>56.530131189545109</v>
      </c>
    </row>
    <row r="41" spans="1:4" x14ac:dyDescent="0.25">
      <c r="A41" t="s">
        <v>55</v>
      </c>
      <c r="B41" s="12">
        <v>19</v>
      </c>
      <c r="C41" s="14">
        <f t="shared" si="0"/>
        <v>10.329545454545455</v>
      </c>
      <c r="D41" s="14">
        <f t="shared" si="1"/>
        <v>56.530131189545109</v>
      </c>
    </row>
    <row r="42" spans="1:4" x14ac:dyDescent="0.25">
      <c r="A42" t="s">
        <v>55</v>
      </c>
      <c r="B42" s="12">
        <v>2</v>
      </c>
      <c r="C42" s="14">
        <f t="shared" si="0"/>
        <v>10.329545454545455</v>
      </c>
      <c r="D42" s="14">
        <f t="shared" si="1"/>
        <v>56.530131189545109</v>
      </c>
    </row>
    <row r="43" spans="1:4" x14ac:dyDescent="0.25">
      <c r="A43" t="s">
        <v>55</v>
      </c>
      <c r="B43" s="12">
        <v>1</v>
      </c>
      <c r="C43" s="14">
        <f t="shared" si="0"/>
        <v>10.329545454545455</v>
      </c>
      <c r="D43" s="14">
        <f t="shared" si="1"/>
        <v>56.530131189545109</v>
      </c>
    </row>
    <row r="44" spans="1:4" x14ac:dyDescent="0.25">
      <c r="A44" t="s">
        <v>56</v>
      </c>
      <c r="B44" s="12">
        <v>2</v>
      </c>
      <c r="C44" s="14">
        <f t="shared" si="0"/>
        <v>10.329545454545455</v>
      </c>
      <c r="D44" s="14">
        <f t="shared" si="1"/>
        <v>56.530131189545109</v>
      </c>
    </row>
    <row r="45" spans="1:4" x14ac:dyDescent="0.25">
      <c r="A45" t="s">
        <v>57</v>
      </c>
      <c r="B45" s="12">
        <v>9</v>
      </c>
      <c r="C45" s="14">
        <f t="shared" si="0"/>
        <v>10.329545454545455</v>
      </c>
      <c r="D45" s="14">
        <f t="shared" si="1"/>
        <v>56.530131189545109</v>
      </c>
    </row>
    <row r="46" spans="1:4" x14ac:dyDescent="0.25">
      <c r="A46" t="s">
        <v>57</v>
      </c>
      <c r="B46" s="12">
        <v>4</v>
      </c>
      <c r="C46" s="14">
        <f t="shared" si="0"/>
        <v>10.329545454545455</v>
      </c>
      <c r="D46" s="14">
        <f t="shared" si="1"/>
        <v>56.530131189545109</v>
      </c>
    </row>
    <row r="47" spans="1:4" x14ac:dyDescent="0.25">
      <c r="A47" t="s">
        <v>57</v>
      </c>
      <c r="B47" s="12">
        <v>4</v>
      </c>
      <c r="C47" s="14">
        <f t="shared" si="0"/>
        <v>10.329545454545455</v>
      </c>
      <c r="D47" s="14">
        <f t="shared" si="1"/>
        <v>56.530131189545109</v>
      </c>
    </row>
    <row r="48" spans="1:4" x14ac:dyDescent="0.25">
      <c r="A48" t="s">
        <v>57</v>
      </c>
      <c r="B48" s="12">
        <v>2</v>
      </c>
      <c r="C48" s="14">
        <f t="shared" si="0"/>
        <v>10.329545454545455</v>
      </c>
      <c r="D48" s="14">
        <f t="shared" si="1"/>
        <v>56.530131189545109</v>
      </c>
    </row>
    <row r="49" spans="1:4" x14ac:dyDescent="0.25">
      <c r="A49" t="s">
        <v>57</v>
      </c>
      <c r="B49" s="12">
        <v>5</v>
      </c>
      <c r="C49" s="14">
        <f t="shared" si="0"/>
        <v>10.329545454545455</v>
      </c>
      <c r="D49" s="14">
        <f t="shared" si="1"/>
        <v>56.530131189545109</v>
      </c>
    </row>
    <row r="50" spans="1:4" x14ac:dyDescent="0.25">
      <c r="A50" t="s">
        <v>57</v>
      </c>
      <c r="B50" s="12">
        <v>5</v>
      </c>
      <c r="C50" s="14">
        <f t="shared" si="0"/>
        <v>10.329545454545455</v>
      </c>
      <c r="D50" s="14">
        <f t="shared" si="1"/>
        <v>56.530131189545109</v>
      </c>
    </row>
    <row r="51" spans="1:4" x14ac:dyDescent="0.25">
      <c r="A51" t="s">
        <v>57</v>
      </c>
      <c r="B51" s="12">
        <v>5</v>
      </c>
      <c r="C51" s="14">
        <f t="shared" si="0"/>
        <v>10.329545454545455</v>
      </c>
      <c r="D51" s="14">
        <f t="shared" si="1"/>
        <v>56.530131189545109</v>
      </c>
    </row>
    <row r="52" spans="1:4" x14ac:dyDescent="0.25">
      <c r="A52" t="s">
        <v>56</v>
      </c>
      <c r="B52" s="12">
        <v>6</v>
      </c>
      <c r="C52" s="14">
        <f t="shared" si="0"/>
        <v>10.329545454545455</v>
      </c>
      <c r="D52" s="14">
        <f t="shared" si="1"/>
        <v>56.530131189545109</v>
      </c>
    </row>
    <row r="53" spans="1:4" x14ac:dyDescent="0.25">
      <c r="A53" t="s">
        <v>56</v>
      </c>
      <c r="B53" s="12">
        <v>9</v>
      </c>
      <c r="C53" s="14">
        <f t="shared" si="0"/>
        <v>10.329545454545455</v>
      </c>
      <c r="D53" s="14">
        <f t="shared" si="1"/>
        <v>56.530131189545109</v>
      </c>
    </row>
    <row r="54" spans="1:4" x14ac:dyDescent="0.25">
      <c r="A54" t="s">
        <v>56</v>
      </c>
      <c r="B54" s="12">
        <v>2</v>
      </c>
      <c r="C54" s="14">
        <f t="shared" si="0"/>
        <v>10.329545454545455</v>
      </c>
      <c r="D54" s="14">
        <f t="shared" si="1"/>
        <v>56.530131189545109</v>
      </c>
    </row>
    <row r="55" spans="1:4" x14ac:dyDescent="0.25">
      <c r="A55" t="s">
        <v>56</v>
      </c>
      <c r="B55" s="12">
        <v>4</v>
      </c>
      <c r="C55" s="14">
        <f t="shared" si="0"/>
        <v>10.329545454545455</v>
      </c>
      <c r="D55" s="14">
        <f t="shared" si="1"/>
        <v>56.530131189545109</v>
      </c>
    </row>
    <row r="56" spans="1:4" x14ac:dyDescent="0.25">
      <c r="A56" t="s">
        <v>56</v>
      </c>
      <c r="B56" s="12">
        <v>1</v>
      </c>
      <c r="C56" s="14">
        <f t="shared" si="0"/>
        <v>10.329545454545455</v>
      </c>
      <c r="D56" s="14">
        <f t="shared" si="1"/>
        <v>56.530131189545109</v>
      </c>
    </row>
    <row r="57" spans="1:4" x14ac:dyDescent="0.25">
      <c r="A57" t="s">
        <v>56</v>
      </c>
      <c r="B57" s="12">
        <v>6</v>
      </c>
      <c r="C57" s="14">
        <f t="shared" si="0"/>
        <v>10.329545454545455</v>
      </c>
      <c r="D57" s="14">
        <f t="shared" si="1"/>
        <v>56.530131189545109</v>
      </c>
    </row>
    <row r="58" spans="1:4" x14ac:dyDescent="0.25">
      <c r="A58" t="s">
        <v>58</v>
      </c>
      <c r="B58" s="12">
        <v>13</v>
      </c>
      <c r="C58" s="14">
        <f t="shared" si="0"/>
        <v>10.329545454545455</v>
      </c>
      <c r="D58" s="14">
        <f t="shared" si="1"/>
        <v>56.530131189545109</v>
      </c>
    </row>
    <row r="59" spans="1:4" x14ac:dyDescent="0.25">
      <c r="A59" t="s">
        <v>19</v>
      </c>
      <c r="B59" s="12">
        <v>15</v>
      </c>
      <c r="C59" s="14">
        <f t="shared" si="0"/>
        <v>10.329545454545455</v>
      </c>
      <c r="D59" s="14">
        <f t="shared" si="1"/>
        <v>56.530131189545109</v>
      </c>
    </row>
    <row r="60" spans="1:4" x14ac:dyDescent="0.25">
      <c r="A60" t="s">
        <v>19</v>
      </c>
      <c r="B60" s="12">
        <v>2</v>
      </c>
      <c r="C60" s="14">
        <f t="shared" si="0"/>
        <v>10.329545454545455</v>
      </c>
      <c r="D60" s="14">
        <f t="shared" si="1"/>
        <v>56.530131189545109</v>
      </c>
    </row>
    <row r="61" spans="1:4" x14ac:dyDescent="0.25">
      <c r="A61" t="s">
        <v>19</v>
      </c>
      <c r="B61" s="12">
        <v>13</v>
      </c>
      <c r="C61" s="14">
        <f t="shared" si="0"/>
        <v>10.329545454545455</v>
      </c>
      <c r="D61" s="14">
        <f t="shared" si="1"/>
        <v>56.530131189545109</v>
      </c>
    </row>
    <row r="62" spans="1:4" x14ac:dyDescent="0.25">
      <c r="A62" t="s">
        <v>19</v>
      </c>
      <c r="B62" s="12">
        <v>9</v>
      </c>
      <c r="C62" s="14">
        <f t="shared" si="0"/>
        <v>10.329545454545455</v>
      </c>
      <c r="D62" s="14">
        <f t="shared" si="1"/>
        <v>56.530131189545109</v>
      </c>
    </row>
    <row r="63" spans="1:4" x14ac:dyDescent="0.25">
      <c r="A63" t="s">
        <v>19</v>
      </c>
      <c r="B63" s="12">
        <v>7</v>
      </c>
      <c r="C63" s="14">
        <f t="shared" si="0"/>
        <v>10.329545454545455</v>
      </c>
      <c r="D63" s="14">
        <f t="shared" si="1"/>
        <v>56.530131189545109</v>
      </c>
    </row>
    <row r="64" spans="1:4" x14ac:dyDescent="0.25">
      <c r="A64" t="s">
        <v>19</v>
      </c>
      <c r="B64" s="12">
        <v>8</v>
      </c>
      <c r="C64" s="14">
        <f t="shared" si="0"/>
        <v>10.329545454545455</v>
      </c>
      <c r="D64" s="14">
        <f t="shared" si="1"/>
        <v>56.530131189545109</v>
      </c>
    </row>
    <row r="65" spans="1:4" x14ac:dyDescent="0.25">
      <c r="A65" t="s">
        <v>19</v>
      </c>
      <c r="B65" s="12">
        <v>7</v>
      </c>
      <c r="C65" s="14">
        <f t="shared" si="0"/>
        <v>10.329545454545455</v>
      </c>
      <c r="D65" s="14">
        <f t="shared" si="1"/>
        <v>56.530131189545109</v>
      </c>
    </row>
    <row r="66" spans="1:4" x14ac:dyDescent="0.25">
      <c r="A66" t="s">
        <v>20</v>
      </c>
      <c r="B66" s="12">
        <v>9</v>
      </c>
      <c r="C66" s="14">
        <f t="shared" si="0"/>
        <v>10.329545454545455</v>
      </c>
      <c r="D66" s="14">
        <f t="shared" si="1"/>
        <v>56.530131189545109</v>
      </c>
    </row>
    <row r="67" spans="1:4" x14ac:dyDescent="0.25">
      <c r="A67" t="s">
        <v>20</v>
      </c>
      <c r="B67" s="12">
        <v>10</v>
      </c>
      <c r="C67" s="14">
        <f t="shared" si="0"/>
        <v>10.329545454545455</v>
      </c>
      <c r="D67" s="14">
        <f t="shared" si="1"/>
        <v>56.530131189545109</v>
      </c>
    </row>
    <row r="68" spans="1:4" x14ac:dyDescent="0.25">
      <c r="A68" t="s">
        <v>20</v>
      </c>
      <c r="B68" s="12">
        <v>7</v>
      </c>
      <c r="C68" s="14">
        <f t="shared" ref="C68:C90" si="2">$G$5</f>
        <v>10.329545454545455</v>
      </c>
      <c r="D68" s="14">
        <f t="shared" ref="D68:D90" si="3">$G$7</f>
        <v>56.530131189545109</v>
      </c>
    </row>
    <row r="69" spans="1:4" x14ac:dyDescent="0.25">
      <c r="A69" t="s">
        <v>20</v>
      </c>
      <c r="B69" s="12">
        <v>8</v>
      </c>
      <c r="C69" s="14">
        <f t="shared" si="2"/>
        <v>10.329545454545455</v>
      </c>
      <c r="D69" s="14">
        <f t="shared" si="3"/>
        <v>56.530131189545109</v>
      </c>
    </row>
    <row r="70" spans="1:4" x14ac:dyDescent="0.25">
      <c r="A70" t="s">
        <v>20</v>
      </c>
      <c r="B70" s="12">
        <v>10</v>
      </c>
      <c r="C70" s="14">
        <f t="shared" si="2"/>
        <v>10.329545454545455</v>
      </c>
      <c r="D70" s="14">
        <f t="shared" si="3"/>
        <v>56.530131189545109</v>
      </c>
    </row>
    <row r="71" spans="1:4" x14ac:dyDescent="0.25">
      <c r="A71" t="s">
        <v>20</v>
      </c>
      <c r="B71" s="12">
        <v>8</v>
      </c>
      <c r="C71" s="14">
        <f t="shared" si="2"/>
        <v>10.329545454545455</v>
      </c>
      <c r="D71" s="14">
        <f t="shared" si="3"/>
        <v>56.530131189545109</v>
      </c>
    </row>
    <row r="72" spans="1:4" x14ac:dyDescent="0.25">
      <c r="A72" t="s">
        <v>20</v>
      </c>
      <c r="B72" s="12">
        <v>8</v>
      </c>
      <c r="C72" s="14">
        <f t="shared" si="2"/>
        <v>10.329545454545455</v>
      </c>
      <c r="D72" s="14">
        <f t="shared" si="3"/>
        <v>56.530131189545109</v>
      </c>
    </row>
    <row r="73" spans="1:4" x14ac:dyDescent="0.25">
      <c r="A73" t="s">
        <v>21</v>
      </c>
      <c r="B73" s="12">
        <v>0</v>
      </c>
      <c r="C73" s="14">
        <f t="shared" si="2"/>
        <v>10.329545454545455</v>
      </c>
      <c r="D73" s="14">
        <f t="shared" si="3"/>
        <v>56.530131189545109</v>
      </c>
    </row>
    <row r="74" spans="1:4" x14ac:dyDescent="0.25">
      <c r="A74" t="s">
        <v>21</v>
      </c>
      <c r="B74" s="12">
        <v>0</v>
      </c>
      <c r="C74" s="14">
        <f t="shared" si="2"/>
        <v>10.329545454545455</v>
      </c>
      <c r="D74" s="14">
        <f t="shared" si="3"/>
        <v>56.530131189545109</v>
      </c>
    </row>
    <row r="75" spans="1:4" x14ac:dyDescent="0.25">
      <c r="A75" t="s">
        <v>21</v>
      </c>
      <c r="B75" s="12">
        <v>2</v>
      </c>
      <c r="C75" s="14">
        <f t="shared" si="2"/>
        <v>10.329545454545455</v>
      </c>
      <c r="D75" s="14">
        <f t="shared" si="3"/>
        <v>56.530131189545109</v>
      </c>
    </row>
    <row r="76" spans="1:4" x14ac:dyDescent="0.25">
      <c r="A76" t="s">
        <v>21</v>
      </c>
      <c r="B76" s="12">
        <v>3</v>
      </c>
      <c r="C76" s="14">
        <f t="shared" si="2"/>
        <v>10.329545454545455</v>
      </c>
      <c r="D76" s="14">
        <f t="shared" si="3"/>
        <v>56.530131189545109</v>
      </c>
    </row>
    <row r="77" spans="1:4" x14ac:dyDescent="0.25">
      <c r="A77" t="s">
        <v>21</v>
      </c>
      <c r="B77" s="12">
        <v>1</v>
      </c>
      <c r="C77" s="14">
        <f t="shared" si="2"/>
        <v>10.329545454545455</v>
      </c>
      <c r="D77" s="14">
        <f t="shared" si="3"/>
        <v>56.530131189545109</v>
      </c>
    </row>
    <row r="78" spans="1:4" x14ac:dyDescent="0.25">
      <c r="A78" t="s">
        <v>21</v>
      </c>
      <c r="B78" s="12">
        <v>2</v>
      </c>
      <c r="C78" s="14">
        <f t="shared" si="2"/>
        <v>10.329545454545455</v>
      </c>
      <c r="D78" s="14">
        <f t="shared" si="3"/>
        <v>56.530131189545109</v>
      </c>
    </row>
    <row r="79" spans="1:4" x14ac:dyDescent="0.25">
      <c r="A79" t="s">
        <v>21</v>
      </c>
      <c r="B79" s="12">
        <v>0</v>
      </c>
      <c r="C79" s="14">
        <f t="shared" si="2"/>
        <v>10.329545454545455</v>
      </c>
      <c r="D79" s="14">
        <f t="shared" si="3"/>
        <v>56.530131189545109</v>
      </c>
    </row>
    <row r="80" spans="1:4" x14ac:dyDescent="0.25">
      <c r="A80" t="s">
        <v>22</v>
      </c>
      <c r="B80" s="12">
        <v>3</v>
      </c>
      <c r="C80" s="14">
        <f t="shared" si="2"/>
        <v>10.329545454545455</v>
      </c>
      <c r="D80" s="14">
        <f t="shared" si="3"/>
        <v>56.530131189545109</v>
      </c>
    </row>
    <row r="81" spans="1:4" x14ac:dyDescent="0.25">
      <c r="A81" t="s">
        <v>22</v>
      </c>
      <c r="B81" s="12">
        <v>7</v>
      </c>
      <c r="C81" s="14">
        <f t="shared" si="2"/>
        <v>10.329545454545455</v>
      </c>
      <c r="D81" s="14">
        <f t="shared" si="3"/>
        <v>56.530131189545109</v>
      </c>
    </row>
    <row r="82" spans="1:4" x14ac:dyDescent="0.25">
      <c r="A82" t="s">
        <v>22</v>
      </c>
      <c r="B82" s="12">
        <v>10</v>
      </c>
      <c r="C82" s="14">
        <f t="shared" si="2"/>
        <v>10.329545454545455</v>
      </c>
      <c r="D82" s="14">
        <f t="shared" si="3"/>
        <v>56.530131189545109</v>
      </c>
    </row>
    <row r="83" spans="1:4" x14ac:dyDescent="0.25">
      <c r="A83" t="s">
        <v>23</v>
      </c>
      <c r="B83" s="12">
        <v>5</v>
      </c>
      <c r="C83" s="14">
        <f t="shared" si="2"/>
        <v>10.329545454545455</v>
      </c>
      <c r="D83" s="14">
        <f t="shared" si="3"/>
        <v>56.530131189545109</v>
      </c>
    </row>
    <row r="84" spans="1:4" x14ac:dyDescent="0.25">
      <c r="A84" t="s">
        <v>23</v>
      </c>
      <c r="B84" s="12">
        <v>12</v>
      </c>
      <c r="C84" s="14">
        <f t="shared" si="2"/>
        <v>10.329545454545455</v>
      </c>
      <c r="D84" s="14">
        <f t="shared" si="3"/>
        <v>56.530131189545109</v>
      </c>
    </row>
    <row r="85" spans="1:4" x14ac:dyDescent="0.25">
      <c r="A85" t="s">
        <v>24</v>
      </c>
      <c r="B85" s="12">
        <v>25</v>
      </c>
      <c r="C85" s="14">
        <f t="shared" si="2"/>
        <v>10.329545454545455</v>
      </c>
      <c r="D85" s="14">
        <f t="shared" si="3"/>
        <v>56.530131189545109</v>
      </c>
    </row>
    <row r="86" spans="1:4" x14ac:dyDescent="0.25">
      <c r="A86" t="s">
        <v>25</v>
      </c>
      <c r="B86" s="12">
        <v>0</v>
      </c>
      <c r="C86" s="14">
        <f t="shared" si="2"/>
        <v>10.329545454545455</v>
      </c>
      <c r="D86" s="14">
        <f t="shared" si="3"/>
        <v>56.530131189545109</v>
      </c>
    </row>
    <row r="87" spans="1:4" x14ac:dyDescent="0.25">
      <c r="A87" t="s">
        <v>26</v>
      </c>
      <c r="B87" s="12">
        <v>36</v>
      </c>
      <c r="C87" s="14">
        <f t="shared" si="2"/>
        <v>10.329545454545455</v>
      </c>
      <c r="D87" s="14">
        <f t="shared" si="3"/>
        <v>56.530131189545109</v>
      </c>
    </row>
    <row r="88" spans="1:4" x14ac:dyDescent="0.25">
      <c r="A88" t="s">
        <v>27</v>
      </c>
      <c r="B88" s="12">
        <v>71</v>
      </c>
      <c r="C88" s="14">
        <f t="shared" si="2"/>
        <v>10.329545454545455</v>
      </c>
      <c r="D88" s="14">
        <f t="shared" si="3"/>
        <v>56.530131189545109</v>
      </c>
    </row>
    <row r="89" spans="1:4" x14ac:dyDescent="0.25">
      <c r="A89" t="s">
        <v>28</v>
      </c>
      <c r="B89" s="12">
        <v>0</v>
      </c>
      <c r="C89" s="14">
        <f t="shared" si="2"/>
        <v>10.329545454545455</v>
      </c>
      <c r="D89" s="14">
        <f t="shared" si="3"/>
        <v>56.530131189545109</v>
      </c>
    </row>
    <row r="90" spans="1:4" x14ac:dyDescent="0.25">
      <c r="A90" t="s">
        <v>29</v>
      </c>
      <c r="B90" s="12">
        <v>26</v>
      </c>
      <c r="C90" s="14">
        <f t="shared" si="2"/>
        <v>10.329545454545455</v>
      </c>
      <c r="D90" s="14">
        <f t="shared" si="3"/>
        <v>56.530131189545109</v>
      </c>
    </row>
  </sheetData>
  <mergeCells count="1">
    <mergeCell ref="F3:G3"/>
  </mergeCells>
  <pageMargins left="0.7" right="0.7" top="0.75" bottom="0.75" header="0.3" footer="0.3"/>
  <pageSetup paperSize="0" orientation="portrait" horizontalDpi="0" verticalDpi="0" copies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95 percentilis</vt:lpstr>
      <vt:lpstr>Átlag+3 x szórás</vt:lpstr>
      <vt:lpstr>IQR</vt:lpstr>
      <vt:lpstr>Diagram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Vecsey Attila</dc:creator>
  <cp:lastModifiedBy>Izsák Bálint</cp:lastModifiedBy>
  <dcterms:created xsi:type="dcterms:W3CDTF">2018-08-16T09:18:27Z</dcterms:created>
  <dcterms:modified xsi:type="dcterms:W3CDTF">2023-04-21T08:51:50Z</dcterms:modified>
</cp:coreProperties>
</file>